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15" windowHeight="5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<sst xmlns="http://schemas.openxmlformats.org/spreadsheetml/2006/main" count="54" uniqueCount="54">
  <si>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Neptun kód</t>
  </si>
  <si>
    <t>B61EK1</t>
  </si>
  <si>
    <t>OYY1J7</t>
  </si>
  <si>
    <t>EED4XR</t>
  </si>
  <si>
    <t>KQSS6C</t>
  </si>
  <si>
    <t>A63WDS</t>
  </si>
  <si>
    <t>JB6ABJ</t>
  </si>
  <si>
    <t>KZQ3QW</t>
  </si>
  <si>
    <t>C3PDZR</t>
  </si>
  <si>
    <t>OCVYSK</t>
  </si>
  <si>
    <t>XH2E2H</t>
  </si>
  <si>
    <t>O0GZWS</t>
  </si>
  <si>
    <t>TPSYGR</t>
  </si>
  <si>
    <t>FI9WSK</t>
  </si>
  <si>
    <t>BTNWHX</t>
  </si>
  <si>
    <t>ZEPYZX</t>
  </si>
  <si>
    <t>CTCNKY</t>
  </si>
  <si>
    <t>GQ7PFI</t>
  </si>
  <si>
    <t>Q91KMM</t>
  </si>
  <si>
    <t>E3DLVO</t>
  </si>
  <si>
    <t>JLUWB8</t>
  </si>
  <si>
    <t>G6JN31</t>
  </si>
  <si>
    <t>FIGCJ1</t>
  </si>
  <si>
    <t>I5GRXI</t>
  </si>
  <si>
    <t>T5OHA2</t>
  </si>
  <si>
    <t>FEACNF</t>
  </si>
  <si>
    <t>D0QUJ2</t>
  </si>
  <si>
    <t>FGZUSZ</t>
  </si>
  <si>
    <t>Jelenlét  1. hét</t>
  </si>
  <si>
    <t>Kiszh 2. hét</t>
  </si>
  <si>
    <t>Kiszh 3. hét</t>
  </si>
  <si>
    <t>Kiszh 4. hét</t>
  </si>
  <si>
    <t>Kiszh 5. hét</t>
  </si>
  <si>
    <t>Kiszh 6. hét</t>
  </si>
  <si>
    <t>Kiszh 8. hét</t>
  </si>
  <si>
    <t>Kiszh 9. hét</t>
  </si>
  <si>
    <t>2. ZH</t>
  </si>
  <si>
    <t>1. ZH</t>
  </si>
  <si>
    <t>Kiszh 11. hét</t>
  </si>
  <si>
    <t>Kiszh 12. hét</t>
  </si>
  <si>
    <t>Kiszh 13. hét</t>
  </si>
  <si>
    <t>1. PZH</t>
  </si>
  <si>
    <t>2. PZH</t>
  </si>
  <si>
    <t>1. ZH %</t>
  </si>
  <si>
    <t>2. ZH %</t>
  </si>
  <si>
    <t>KISZH ÖSSZ.</t>
  </si>
  <si>
    <t>KISZH %</t>
  </si>
  <si>
    <t>Kiszh 14. hét</t>
  </si>
  <si>
    <t>AKTÍV ZH1</t>
  </si>
  <si>
    <t>AKTÍV ZH2</t>
  </si>
  <si>
    <t>ZH KRIT.</t>
  </si>
  <si>
    <t>HIÁNYZÁS KRIT</t>
  </si>
  <si>
    <t>Teljesítmény %</t>
  </si>
  <si>
    <t>JEGY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</si>
</sst>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2" fillId="33" borderId="10" xfId="0" applyFont="1" applyFill="1" applyBorder="1" applyAlignment="1" applyProtection="1">
      <alignment/>
      <protection locked="0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49" fontId="0" fillId="34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12.00390625" style="1" bestFit="1" customWidth="1"/>
    <col min="2" max="2" width="16.8515625" style="0" customWidth="1"/>
    <col min="3" max="3" width="13.140625" style="0" customWidth="1"/>
    <col min="7" max="13" width="9.28125" style="0" customWidth="1"/>
    <col min="14" max="14" width="11.28125" style="0" customWidth="1"/>
    <col min="15" max="15" width="9.28125" style="0" customWidth="1"/>
    <col min="16" max="16" width="14.140625" style="0" customWidth="1"/>
    <col min="17" max="20" width="12.57421875" style="0" customWidth="1"/>
    <col min="21" max="21" width="13.28125" style="0" customWidth="1"/>
    <col min="22" max="22" width="13.421875" style="0" customWidth="1"/>
    <col min="23" max="23" width="12.28125" style="0" customWidth="1"/>
    <col min="24" max="24" width="15.00390625" style="0" customWidth="1"/>
    <col min="25" max="25" width="15.140625" style="0" customWidth="1"/>
    <col min="26" max="26" width="15.8515625" style="0" customWidth="1"/>
    <col min="27" max="27" width="11.8515625" style="0" customWidth="1"/>
  </cols>
  <sheetData>
    <row r="1" spans="1:27" ht="15">
      <c r="A1" s="4" t="s">
        <v>0</v>
      </c>
      <c r="B1" s="5" t="s">
        <v>52</v>
      </c>
      <c r="C1" s="5" t="s">
        <v>53</v>
      </c>
      <c r="D1" s="6" t="s">
        <v>37</v>
      </c>
      <c r="E1" s="6" t="s">
        <v>36</v>
      </c>
      <c r="F1" s="6" t="s">
        <v>41</v>
      </c>
      <c r="G1" s="6" t="s">
        <v>42</v>
      </c>
      <c r="H1" s="5" t="s">
        <v>48</v>
      </c>
      <c r="I1" s="5" t="s">
        <v>49</v>
      </c>
      <c r="J1" s="5" t="s">
        <v>50</v>
      </c>
      <c r="K1" s="5" t="s">
        <v>51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28</v>
      </c>
      <c r="Q1" s="5" t="s">
        <v>29</v>
      </c>
      <c r="R1" s="5" t="s">
        <v>30</v>
      </c>
      <c r="S1" s="5" t="s">
        <v>31</v>
      </c>
      <c r="T1" s="5" t="s">
        <v>32</v>
      </c>
      <c r="U1" s="5" t="s">
        <v>33</v>
      </c>
      <c r="V1" s="5" t="s">
        <v>34</v>
      </c>
      <c r="W1" s="5" t="s">
        <v>35</v>
      </c>
      <c r="X1" s="5" t="s">
        <v>38</v>
      </c>
      <c r="Y1" s="5" t="s">
        <v>39</v>
      </c>
      <c r="Z1" s="5" t="s">
        <v>40</v>
      </c>
      <c r="AA1" s="5" t="s">
        <v>47</v>
      </c>
    </row>
    <row r="2" spans="1:27" ht="15">
      <c r="A2" s="7" t="s">
        <v>5</v>
      </c>
      <c r="B2" s="3">
        <f>(L2/3+M2/3+O2/3)</f>
        <v>79.8639455782313</v>
      </c>
      <c r="C2" s="9">
        <f>IF(AND(J2="OK",K2="OK"),IF((L2/3+M2/3+O2/3)&gt;89.999,5,IF((L2/3+M2/3+O2/3)&gt;76.999,4,IF((L2/3+M2/3+O2/3)&gt;63.999,3,IF((L2/3+M2/3+O2/3)&gt;49.999,2,1))))," ")</f>
        <v>4</v>
      </c>
      <c r="D2" s="8">
        <v>27</v>
      </c>
      <c r="E2" s="8">
        <v>24</v>
      </c>
      <c r="F2" s="8"/>
      <c r="G2" s="8"/>
      <c r="H2" s="3">
        <f>IF(F2="",D2,F2)</f>
        <v>27</v>
      </c>
      <c r="I2" s="3">
        <f>IF(G2="",E2,G2)</f>
        <v>24</v>
      </c>
      <c r="J2" s="3" t="str">
        <f>IF(OR(AND(MIN(MAX(H2,H2),MAX(I2,I2))&gt;16,MAX(MAX(H2,H2),MAX(I2,I2))&gt;17),AND(MIN(MAX(H2,H2),MAX(I2,I2))&gt;15,MAX(MAX(H2,H2),MAX(I2,I2))&gt;19),AND(MIN(MAX(H2,H2),MAX(I2,I2))&gt;14,MAX(MAX(H2,H2),MAX(I2,I2))&gt;23),AND(MIN(MAX(H2,H2),MAX(I2,I2))&gt;13,MAX(MAX(H2,H2),MAX(I2,I2))&gt;29)),"OK","NEM OK")</f>
        <v>OK</v>
      </c>
      <c r="K2" s="3" t="str">
        <f>IF((12-COUNTA(P2:AA2))&gt;4,"NEM OK","OK")</f>
        <v>OK</v>
      </c>
      <c r="L2" s="3">
        <f>(H2/35)*100</f>
        <v>77.14285714285715</v>
      </c>
      <c r="M2" s="3">
        <f>(I2/35)*100</f>
        <v>68.57142857142857</v>
      </c>
      <c r="N2" s="3">
        <f>LARGE(Q2:AA2,1)+LARGE(Q2:AA2,2)+LARGE(Q2:AA2,3)+LARGE(Q2:AA2,4)+LARGE(Q2:AA2,5)+LARGE(Q2:AA2,6)+LARGE(Q2:AA2,7)</f>
        <v>46</v>
      </c>
      <c r="O2" s="3">
        <f>(N2/49)*100</f>
        <v>93.87755102040816</v>
      </c>
      <c r="P2" s="3">
        <v>1</v>
      </c>
      <c r="Q2" s="3">
        <v>6</v>
      </c>
      <c r="R2" s="3">
        <v>6.5</v>
      </c>
      <c r="S2" s="3">
        <v>7</v>
      </c>
      <c r="T2" s="3">
        <v>6.5</v>
      </c>
      <c r="U2" s="3">
        <v>6.5</v>
      </c>
      <c r="V2" s="3">
        <v>6</v>
      </c>
      <c r="W2" s="3">
        <v>6</v>
      </c>
      <c r="X2" s="3">
        <v>6.5</v>
      </c>
      <c r="Y2" s="3">
        <v>5</v>
      </c>
      <c r="Z2" s="3">
        <v>7</v>
      </c>
      <c r="AA2" s="3"/>
    </row>
    <row r="3" spans="1:27" ht="15">
      <c r="A3" s="7" t="s">
        <v>1</v>
      </c>
      <c r="B3" s="3">
        <f>(L3/3+M3/3+O3/3)</f>
        <v>67.41496598639456</v>
      </c>
      <c r="C3" s="9">
        <f>IF(AND(J3="OK",K3="OK"),IF((L3/3+M3/3+O3/3)&gt;89.999,5,IF((L3/3+M3/3+O3/3)&gt;76.999,4,IF((L3/3+M3/3+O3/3)&gt;63.999,3,IF((L3/3+M3/3+O3/3)&gt;49.999,2,1))))," ")</f>
        <v>3</v>
      </c>
      <c r="D3" s="8">
        <v>13</v>
      </c>
      <c r="E3" s="8">
        <v>22</v>
      </c>
      <c r="F3" s="8">
        <v>27</v>
      </c>
      <c r="G3" s="8"/>
      <c r="H3" s="3">
        <f>IF(F3="",D3,F3)</f>
        <v>27</v>
      </c>
      <c r="I3" s="3">
        <f>IF(G3="",E3,G3)</f>
        <v>22</v>
      </c>
      <c r="J3" s="3" t="str">
        <f>IF(OR(AND(MIN(MAX(H3,H3),MAX(I3,I3))&gt;16,MAX(MAX(H3,H3),MAX(I3,I3))&gt;17),AND(MIN(MAX(H3,H3),MAX(I3,I3))&gt;15,MAX(MAX(H3,H3),MAX(I3,I3))&gt;19),AND(MIN(MAX(H3,H3),MAX(I3,I3))&gt;14,MAX(MAX(H3,H3),MAX(I3,I3))&gt;23),AND(MIN(MAX(H3,H3),MAX(I3,I3))&gt;13,MAX(MAX(H3,H3),MAX(I3,I3))&gt;29)),"OK","NEM OK")</f>
        <v>OK</v>
      </c>
      <c r="K3" s="3" t="str">
        <f>IF((12-COUNTA(P3:AA3))&gt;4,"NEM OK","OK")</f>
        <v>OK</v>
      </c>
      <c r="L3" s="3">
        <f>(H3/35)*100</f>
        <v>77.14285714285715</v>
      </c>
      <c r="M3" s="3">
        <f>(I3/35)*100</f>
        <v>62.857142857142854</v>
      </c>
      <c r="N3" s="3">
        <f>LARGE(Q3:AA3,1)+LARGE(Q3:AA3,2)+LARGE(Q3:AA3,3)+LARGE(Q3:AA3,4)+LARGE(Q3:AA3,5)+LARGE(Q3:AA3,6)+LARGE(Q3:AA3,7)</f>
        <v>30.5</v>
      </c>
      <c r="O3" s="3">
        <f>(N3/49)*100</f>
        <v>62.244897959183675</v>
      </c>
      <c r="P3" s="3">
        <v>1</v>
      </c>
      <c r="Q3" s="3">
        <v>5</v>
      </c>
      <c r="R3" s="3">
        <v>2.5</v>
      </c>
      <c r="S3" s="3"/>
      <c r="T3" s="3">
        <v>5</v>
      </c>
      <c r="U3" s="3">
        <v>3.5</v>
      </c>
      <c r="V3" s="3">
        <v>2.5</v>
      </c>
      <c r="W3" s="3">
        <v>3.5</v>
      </c>
      <c r="X3" s="3">
        <v>5</v>
      </c>
      <c r="Y3" s="3">
        <v>4</v>
      </c>
      <c r="Z3" s="3">
        <v>4.5</v>
      </c>
      <c r="AA3" s="3"/>
    </row>
    <row r="4" spans="1:27" ht="15">
      <c r="A4" s="7" t="s">
        <v>14</v>
      </c>
      <c r="B4" s="3">
        <f>(L4/3+M4/3+O4/3)</f>
        <v>60.95238095238095</v>
      </c>
      <c r="C4" s="9">
        <f>IF(AND(J4="OK",K4="OK"),IF((L4/3+M4/3+O4/3)&gt;89.999,5,IF((L4/3+M4/3+O4/3)&gt;76.999,4,IF((L4/3+M4/3+O4/3)&gt;63.999,3,IF((L4/3+M4/3+O4/3)&gt;49.999,2,1))))," ")</f>
        <v>2</v>
      </c>
      <c r="D4" s="8">
        <v>19</v>
      </c>
      <c r="E4" s="8">
        <v>7</v>
      </c>
      <c r="F4" s="8"/>
      <c r="G4" s="8">
        <v>20</v>
      </c>
      <c r="H4" s="3">
        <f>IF(F4="",D4,F4)</f>
        <v>19</v>
      </c>
      <c r="I4" s="3">
        <f>IF(G4="",E4,G4)</f>
        <v>20</v>
      </c>
      <c r="J4" s="3" t="str">
        <f>IF(OR(AND(MIN(MAX(H4,H4),MAX(I4,I4))&gt;16,MAX(MAX(H4,H4),MAX(I4,I4))&gt;17),AND(MIN(MAX(H4,H4),MAX(I4,I4))&gt;15,MAX(MAX(H4,H4),MAX(I4,I4))&gt;19),AND(MIN(MAX(H4,H4),MAX(I4,I4))&gt;14,MAX(MAX(H4,H4),MAX(I4,I4))&gt;23),AND(MIN(MAX(H4,H4),MAX(I4,I4))&gt;13,MAX(MAX(H4,H4),MAX(I4,I4))&gt;29)),"OK","NEM OK")</f>
        <v>OK</v>
      </c>
      <c r="K4" s="3" t="str">
        <f>IF((12-COUNTA(P4:AA4))&gt;4,"NEM OK","OK")</f>
        <v>OK</v>
      </c>
      <c r="L4" s="3">
        <f>(H4/35)*100</f>
        <v>54.285714285714285</v>
      </c>
      <c r="M4" s="3">
        <f>(I4/35)*100</f>
        <v>57.14285714285714</v>
      </c>
      <c r="N4" s="3">
        <f>LARGE(Q4:AA4,1)+LARGE(Q4:AA4,2)+LARGE(Q4:AA4,3)+LARGE(Q4:AA4,4)+LARGE(Q4:AA4,5)+LARGE(Q4:AA4,6)+LARGE(Q4:AA4,7)</f>
        <v>35</v>
      </c>
      <c r="O4" s="3">
        <f>(N4/49)*100</f>
        <v>71.42857142857143</v>
      </c>
      <c r="P4" s="3">
        <v>1</v>
      </c>
      <c r="Q4" s="3">
        <v>5.5</v>
      </c>
      <c r="R4" s="3">
        <v>5.5</v>
      </c>
      <c r="S4" s="3">
        <v>6</v>
      </c>
      <c r="T4" s="3">
        <v>3.5</v>
      </c>
      <c r="U4" s="3">
        <v>3</v>
      </c>
      <c r="V4" s="3">
        <v>2</v>
      </c>
      <c r="W4" s="3">
        <v>3</v>
      </c>
      <c r="X4" s="3">
        <v>3.5</v>
      </c>
      <c r="Y4" s="3">
        <v>3</v>
      </c>
      <c r="Z4" s="3">
        <v>5</v>
      </c>
      <c r="AA4" s="3">
        <v>6</v>
      </c>
    </row>
    <row r="5" spans="1:27" ht="15">
      <c r="A5" s="7" t="s">
        <v>8</v>
      </c>
      <c r="B5" s="3">
        <f>(L5/3+M5/3+O5/3)</f>
        <v>75.578231292517</v>
      </c>
      <c r="C5" s="9">
        <f>IF(AND(J5="OK",K5="OK"),IF((L5/3+M5/3+O5/3)&gt;89.999,5,IF((L5/3+M5/3+O5/3)&gt;76.999,4,IF((L5/3+M5/3+O5/3)&gt;63.999,3,IF((L5/3+M5/3+O5/3)&gt;49.999,2,1))))," ")</f>
        <v>3</v>
      </c>
      <c r="D5" s="8">
        <v>28</v>
      </c>
      <c r="E5" s="8">
        <v>5</v>
      </c>
      <c r="F5" s="8"/>
      <c r="G5" s="8">
        <v>31</v>
      </c>
      <c r="H5" s="3">
        <f>IF(F5="",D5,F5)</f>
        <v>28</v>
      </c>
      <c r="I5" s="3">
        <f>IF(G5="",E5,G5)</f>
        <v>31</v>
      </c>
      <c r="J5" s="3" t="str">
        <f>IF(OR(AND(MIN(MAX(H5,H5),MAX(I5,I5))&gt;16,MAX(MAX(H5,H5),MAX(I5,I5))&gt;17),AND(MIN(MAX(H5,H5),MAX(I5,I5))&gt;15,MAX(MAX(H5,H5),MAX(I5,I5))&gt;19),AND(MIN(MAX(H5,H5),MAX(I5,I5))&gt;14,MAX(MAX(H5,H5),MAX(I5,I5))&gt;23),AND(MIN(MAX(H5,H5),MAX(I5,I5))&gt;13,MAX(MAX(H5,H5),MAX(I5,I5))&gt;29)),"OK","NEM OK")</f>
        <v>OK</v>
      </c>
      <c r="K5" s="3" t="str">
        <f>IF((12-COUNTA(P5:AA5))&gt;4,"NEM OK","OK")</f>
        <v>OK</v>
      </c>
      <c r="L5" s="3">
        <f>(H5/35)*100</f>
        <v>80</v>
      </c>
      <c r="M5" s="3">
        <f>(I5/35)*100</f>
        <v>88.57142857142857</v>
      </c>
      <c r="N5" s="3">
        <f>LARGE(Q5:AA5,1)+LARGE(Q5:AA5,2)+LARGE(Q5:AA5,3)+LARGE(Q5:AA5,4)+LARGE(Q5:AA5,5)+LARGE(Q5:AA5,6)+LARGE(Q5:AA5,7)</f>
        <v>28.5</v>
      </c>
      <c r="O5" s="3">
        <f>(N5/49)*100</f>
        <v>58.16326530612245</v>
      </c>
      <c r="P5" s="3">
        <v>1</v>
      </c>
      <c r="Q5" s="3">
        <v>5</v>
      </c>
      <c r="R5" s="3">
        <v>4.5</v>
      </c>
      <c r="S5" s="3">
        <v>6</v>
      </c>
      <c r="T5" s="3">
        <v>2</v>
      </c>
      <c r="U5" s="3">
        <v>0.5</v>
      </c>
      <c r="V5" s="3">
        <v>1.5</v>
      </c>
      <c r="W5" s="3">
        <v>3.5</v>
      </c>
      <c r="X5" s="3">
        <v>4</v>
      </c>
      <c r="Y5" s="3"/>
      <c r="Z5" s="3">
        <v>3.5</v>
      </c>
      <c r="AA5" s="3"/>
    </row>
    <row r="6" spans="1:27" ht="15">
      <c r="A6" s="7" t="s">
        <v>16</v>
      </c>
      <c r="B6" s="3">
        <f>(L6/3+M6/3+O6/3)</f>
        <v>77.2108843537415</v>
      </c>
      <c r="C6" s="9">
        <f>IF(AND(J6="OK",K6="OK"),IF((L6/3+M6/3+O6/3)&gt;89.999,5,IF((L6/3+M6/3+O6/3)&gt;76.999,4,IF((L6/3+M6/3+O6/3)&gt;63.999,3,IF((L6/3+M6/3+O6/3)&gt;49.999,2,1))))," ")</f>
        <v>4</v>
      </c>
      <c r="D6" s="8">
        <v>35</v>
      </c>
      <c r="E6" s="8">
        <v>0</v>
      </c>
      <c r="F6" s="8"/>
      <c r="G6" s="8">
        <v>25</v>
      </c>
      <c r="H6" s="3">
        <f>IF(F6="",D6,F6)</f>
        <v>35</v>
      </c>
      <c r="I6" s="3">
        <f>IF(G6="",E6,G6)</f>
        <v>25</v>
      </c>
      <c r="J6" s="3" t="str">
        <f>IF(OR(AND(MIN(MAX(H6,H6),MAX(I6,I6))&gt;16,MAX(MAX(H6,H6),MAX(I6,I6))&gt;17),AND(MIN(MAX(H6,H6),MAX(I6,I6))&gt;15,MAX(MAX(H6,H6),MAX(I6,I6))&gt;19),AND(MIN(MAX(H6,H6),MAX(I6,I6))&gt;14,MAX(MAX(H6,H6),MAX(I6,I6))&gt;23),AND(MIN(MAX(H6,H6),MAX(I6,I6))&gt;13,MAX(MAX(H6,H6),MAX(I6,I6))&gt;29)),"OK","NEM OK")</f>
        <v>OK</v>
      </c>
      <c r="K6" s="3" t="str">
        <f>IF((12-COUNTA(P6:AA6))&gt;4,"NEM OK","OK")</f>
        <v>OK</v>
      </c>
      <c r="L6" s="3">
        <f>(H6/35)*100</f>
        <v>100</v>
      </c>
      <c r="M6" s="3">
        <f>(I6/35)*100</f>
        <v>71.42857142857143</v>
      </c>
      <c r="N6" s="3">
        <f>LARGE(Q6:AA6,1)+LARGE(Q6:AA6,2)+LARGE(Q6:AA6,3)+LARGE(Q6:AA6,4)+LARGE(Q6:AA6,5)+LARGE(Q6:AA6,6)+LARGE(Q6:AA6,7)</f>
        <v>29.5</v>
      </c>
      <c r="O6" s="3">
        <f>(N6/49)*100</f>
        <v>60.204081632653065</v>
      </c>
      <c r="P6" s="3">
        <v>1</v>
      </c>
      <c r="Q6" s="3">
        <v>6</v>
      </c>
      <c r="R6" s="3">
        <v>5</v>
      </c>
      <c r="S6" s="3">
        <v>5.5</v>
      </c>
      <c r="T6" s="3">
        <v>4.5</v>
      </c>
      <c r="U6" s="3">
        <v>3</v>
      </c>
      <c r="V6" s="3"/>
      <c r="W6" s="3"/>
      <c r="X6" s="3">
        <v>2.5</v>
      </c>
      <c r="Y6" s="3"/>
      <c r="Z6" s="3">
        <v>3</v>
      </c>
      <c r="AA6" s="3">
        <v>0</v>
      </c>
    </row>
    <row r="7" spans="1:27" ht="15">
      <c r="A7" s="7" t="s">
        <v>26</v>
      </c>
      <c r="B7" s="3">
        <f>(L7/3+M7/3+O7/3)</f>
        <v>61.292517006802726</v>
      </c>
      <c r="C7" s="9">
        <f>IF(AND(J7="OK",K7="OK"),IF((L7/3+M7/3+O7/3)&gt;89.999,5,IF((L7/3+M7/3+O7/3)&gt;76.999,4,IF((L7/3+M7/3+O7/3)&gt;63.999,3,IF((L7/3+M7/3+O7/3)&gt;49.999,2,1))))," ")</f>
        <v>2</v>
      </c>
      <c r="D7" s="8">
        <v>29</v>
      </c>
      <c r="E7" s="8">
        <v>15</v>
      </c>
      <c r="F7" s="8"/>
      <c r="G7" s="8"/>
      <c r="H7" s="3">
        <f>IF(F7="",D7,F7)</f>
        <v>29</v>
      </c>
      <c r="I7" s="3">
        <f>IF(G7="",E7,G7)</f>
        <v>15</v>
      </c>
      <c r="J7" s="3" t="str">
        <f>IF(OR(AND(MIN(MAX(H7,H7),MAX(I7,I7))&gt;16,MAX(MAX(H7,H7),MAX(I7,I7))&gt;17),AND(MIN(MAX(H7,H7),MAX(I7,I7))&gt;15,MAX(MAX(H7,H7),MAX(I7,I7))&gt;19),AND(MIN(MAX(H7,H7),MAX(I7,I7))&gt;14,MAX(MAX(H7,H7),MAX(I7,I7))&gt;23),AND(MIN(MAX(H7,H7),MAX(I7,I7))&gt;13,MAX(MAX(H7,H7),MAX(I7,I7))&gt;29)),"OK","NEM OK")</f>
        <v>OK</v>
      </c>
      <c r="K7" s="3" t="str">
        <f>IF((12-COUNTA(P7:AA7))&gt;4,"NEM OK","OK")</f>
        <v>OK</v>
      </c>
      <c r="L7" s="3">
        <f>(H7/35)*100</f>
        <v>82.85714285714286</v>
      </c>
      <c r="M7" s="3">
        <f>(I7/35)*100</f>
        <v>42.857142857142854</v>
      </c>
      <c r="N7" s="3">
        <f>LARGE(Q7:AA7,1)+LARGE(Q7:AA7,2)+LARGE(Q7:AA7,3)+LARGE(Q7:AA7,4)+LARGE(Q7:AA7,5)+LARGE(Q7:AA7,6)+LARGE(Q7:AA7,7)</f>
        <v>28.5</v>
      </c>
      <c r="O7" s="3">
        <f>(N7/49)*100</f>
        <v>58.16326530612245</v>
      </c>
      <c r="P7" s="3">
        <v>1</v>
      </c>
      <c r="Q7" s="3">
        <v>7</v>
      </c>
      <c r="R7" s="3">
        <v>5</v>
      </c>
      <c r="S7" s="3">
        <v>6</v>
      </c>
      <c r="T7" s="3">
        <v>4</v>
      </c>
      <c r="U7" s="3">
        <v>3.5</v>
      </c>
      <c r="V7" s="3">
        <v>2</v>
      </c>
      <c r="W7" s="3"/>
      <c r="X7" s="3">
        <v>1</v>
      </c>
      <c r="Y7" s="3">
        <v>1</v>
      </c>
      <c r="Z7" s="3"/>
      <c r="AA7" s="3"/>
    </row>
    <row r="8" spans="1:27" ht="15">
      <c r="A8" s="7" t="s">
        <v>19</v>
      </c>
      <c r="B8" s="3">
        <f>(L8/3+M8/3+O8/3)</f>
        <v>99.65986394557824</v>
      </c>
      <c r="C8" s="10">
        <f>IF(AND(J8="OK",K8="OK"),IF((L8/3+M8/3+O8/3)&gt;89.999,5,IF((L8/3+M8/3+O8/3)&gt;76.999,4,IF((L8/3+M8/3+O8/3)&gt;63.999,3,IF((L8/3+M8/3+O8/3)&gt;49.999,2,1))))," ")</f>
        <v>5</v>
      </c>
      <c r="D8" s="8">
        <v>35</v>
      </c>
      <c r="E8" s="8">
        <v>35</v>
      </c>
      <c r="F8" s="8"/>
      <c r="G8" s="8"/>
      <c r="H8" s="3">
        <f>IF(F8="",D8,F8)</f>
        <v>35</v>
      </c>
      <c r="I8" s="3">
        <f>IF(G8="",E8,G8)</f>
        <v>35</v>
      </c>
      <c r="J8" s="3" t="str">
        <f>IF(OR(AND(MIN(MAX(H8,H8),MAX(I8,I8))&gt;16,MAX(MAX(H8,H8),MAX(I8,I8))&gt;17),AND(MIN(MAX(H8,H8),MAX(I8,I8))&gt;15,MAX(MAX(H8,H8),MAX(I8,I8))&gt;19),AND(MIN(MAX(H8,H8),MAX(I8,I8))&gt;14,MAX(MAX(H8,H8),MAX(I8,I8))&gt;23),AND(MIN(MAX(H8,H8),MAX(I8,I8))&gt;13,MAX(MAX(H8,H8),MAX(I8,I8))&gt;29)),"OK","NEM OK")</f>
        <v>OK</v>
      </c>
      <c r="K8" s="3" t="str">
        <f>IF((12-COUNTA(P8:AA8))&gt;4,"NEM OK","OK")</f>
        <v>OK</v>
      </c>
      <c r="L8" s="3">
        <f>(H8/35)*100</f>
        <v>100</v>
      </c>
      <c r="M8" s="3">
        <f>(I8/35)*100</f>
        <v>100</v>
      </c>
      <c r="N8" s="3">
        <f>LARGE(Q8:AA8,1)+LARGE(Q8:AA8,2)+LARGE(Q8:AA8,3)+LARGE(Q8:AA8,4)+LARGE(Q8:AA8,5)+LARGE(Q8:AA8,6)+LARGE(Q8:AA8,7)</f>
        <v>48.5</v>
      </c>
      <c r="O8" s="3">
        <f>(N8/49)*100</f>
        <v>98.9795918367347</v>
      </c>
      <c r="P8" s="3">
        <v>1</v>
      </c>
      <c r="Q8" s="3">
        <v>7</v>
      </c>
      <c r="R8" s="3">
        <v>7</v>
      </c>
      <c r="S8" s="3">
        <v>7</v>
      </c>
      <c r="T8" s="3">
        <v>7</v>
      </c>
      <c r="U8" s="3">
        <v>6.5</v>
      </c>
      <c r="V8" s="3">
        <v>6.5</v>
      </c>
      <c r="W8" s="3">
        <v>6.5</v>
      </c>
      <c r="X8" s="3">
        <v>5.5</v>
      </c>
      <c r="Y8" s="3">
        <v>7</v>
      </c>
      <c r="Z8" s="3">
        <v>7</v>
      </c>
      <c r="AA8" s="3"/>
    </row>
    <row r="9" spans="1:27" ht="15">
      <c r="A9" s="7" t="s">
        <v>3</v>
      </c>
      <c r="B9" s="3">
        <f>(L9/3+M9/3+O9/3)</f>
        <v>67.61904761904762</v>
      </c>
      <c r="C9" s="9">
        <f>IF(AND(J9="OK",K9="OK"),IF((L9/3+M9/3+O9/3)&gt;89.999,5,IF((L9/3+M9/3+O9/3)&gt;76.999,4,IF((L9/3+M9/3+O9/3)&gt;63.999,3,IF((L9/3+M9/3+O9/3)&gt;49.999,2,1))))," ")</f>
        <v>3</v>
      </c>
      <c r="D9" s="8">
        <v>33</v>
      </c>
      <c r="E9" s="8">
        <v>18</v>
      </c>
      <c r="F9" s="8"/>
      <c r="G9" s="8"/>
      <c r="H9" s="3">
        <f>IF(F9="",D9,F9)</f>
        <v>33</v>
      </c>
      <c r="I9" s="3">
        <f>IF(G9="",E9,G9)</f>
        <v>18</v>
      </c>
      <c r="J9" s="3" t="str">
        <f>IF(OR(AND(MIN(MAX(H9,H9),MAX(I9,I9))&gt;16,MAX(MAX(H9,H9),MAX(I9,I9))&gt;17),AND(MIN(MAX(H9,H9),MAX(I9,I9))&gt;15,MAX(MAX(H9,H9),MAX(I9,I9))&gt;19),AND(MIN(MAX(H9,H9),MAX(I9,I9))&gt;14,MAX(MAX(H9,H9),MAX(I9,I9))&gt;23),AND(MIN(MAX(H9,H9),MAX(I9,I9))&gt;13,MAX(MAX(H9,H9),MAX(I9,I9))&gt;29)),"OK","NEM OK")</f>
        <v>OK</v>
      </c>
      <c r="K9" s="3" t="str">
        <f>IF((12-COUNTA(P9:AA9))&gt;4,"NEM OK","OK")</f>
        <v>OK</v>
      </c>
      <c r="L9" s="3">
        <f>(H9/35)*100</f>
        <v>94.28571428571428</v>
      </c>
      <c r="M9" s="3">
        <f>(I9/35)*100</f>
        <v>51.42857142857142</v>
      </c>
      <c r="N9" s="3">
        <f>LARGE(Q9:AA9,1)+LARGE(Q9:AA9,2)+LARGE(Q9:AA9,3)+LARGE(Q9:AA9,4)+LARGE(Q9:AA9,5)+LARGE(Q9:AA9,6)+LARGE(Q9:AA9,7)</f>
        <v>28</v>
      </c>
      <c r="O9" s="3">
        <f>(N9/49)*100</f>
        <v>57.14285714285714</v>
      </c>
      <c r="P9" s="3">
        <v>1</v>
      </c>
      <c r="Q9" s="3">
        <v>4.5</v>
      </c>
      <c r="R9" s="3">
        <v>6.5</v>
      </c>
      <c r="S9" s="3">
        <v>6.5</v>
      </c>
      <c r="T9" s="3">
        <v>1</v>
      </c>
      <c r="U9" s="3">
        <v>6</v>
      </c>
      <c r="V9" s="3">
        <v>0.5</v>
      </c>
      <c r="W9" s="3">
        <v>1.5</v>
      </c>
      <c r="X9" s="3">
        <v>1</v>
      </c>
      <c r="Y9" s="3">
        <v>2</v>
      </c>
      <c r="Z9" s="3"/>
      <c r="AA9" s="3"/>
    </row>
    <row r="10" spans="1:27" ht="15">
      <c r="A10" s="7" t="s">
        <v>25</v>
      </c>
      <c r="B10" s="3">
        <f>(L10/3+M10/3+O10/3)</f>
        <v>17.89115646258503</v>
      </c>
      <c r="C10" s="9" t="str">
        <f>IF(AND(J10="OK",K10="OK"),IF((L10/3+M10/3+O10/3)&gt;89.999,5,IF((L10/3+M10/3+O10/3)&gt;76.999,4,IF((L10/3+M10/3+O10/3)&gt;63.999,3,IF((L10/3+M10/3+O10/3)&gt;49.999,2,1))))," ")</f>
        <v> </v>
      </c>
      <c r="D10" s="8">
        <v>2</v>
      </c>
      <c r="E10" s="8"/>
      <c r="F10" s="8"/>
      <c r="G10" s="8"/>
      <c r="H10" s="3">
        <f>IF(F10="",D10,F10)</f>
        <v>2</v>
      </c>
      <c r="I10" s="3">
        <f>IF(G10="",E10,G10)</f>
        <v>0</v>
      </c>
      <c r="J10" s="3" t="str">
        <f>IF(OR(AND(MIN(MAX(H10,H10),MAX(I10,I10))&gt;16,MAX(MAX(H10,H10),MAX(I10,I10))&gt;17),AND(MIN(MAX(H10,H10),MAX(I10,I10))&gt;15,MAX(MAX(H10,H10),MAX(I10,I10))&gt;19),AND(MIN(MAX(H10,H10),MAX(I10,I10))&gt;14,MAX(MAX(H10,H10),MAX(I10,I10))&gt;23),AND(MIN(MAX(H10,H10),MAX(I10,I10))&gt;13,MAX(MAX(H10,H10),MAX(I10,I10))&gt;29)),"OK","NEM OK")</f>
        <v>NEM OK</v>
      </c>
      <c r="K10" s="3" t="str">
        <f>IF((12-COUNTA(P10:AA10))&gt;4,"NEM OK","OK")</f>
        <v>OK</v>
      </c>
      <c r="L10" s="3">
        <f>(H10/35)*100</f>
        <v>5.714285714285714</v>
      </c>
      <c r="M10" s="3">
        <f>(I10/35)*100</f>
        <v>0</v>
      </c>
      <c r="N10" s="3">
        <f>LARGE(Q10:AA10,1)+LARGE(Q10:AA10,2)+LARGE(Q10:AA10,3)+LARGE(Q10:AA10,4)+LARGE(Q10:AA10,5)+LARGE(Q10:AA10,6)+LARGE(Q10:AA10,7)</f>
        <v>23.5</v>
      </c>
      <c r="O10" s="3">
        <f>(N10/49)*100</f>
        <v>47.95918367346938</v>
      </c>
      <c r="P10" s="3">
        <v>1</v>
      </c>
      <c r="Q10" s="3">
        <v>5.5</v>
      </c>
      <c r="R10" s="3">
        <v>5</v>
      </c>
      <c r="S10" s="3">
        <v>2</v>
      </c>
      <c r="T10" s="3">
        <v>4</v>
      </c>
      <c r="U10" s="3">
        <v>5.5</v>
      </c>
      <c r="V10" s="3">
        <v>1</v>
      </c>
      <c r="W10" s="3">
        <v>0.5</v>
      </c>
      <c r="X10" s="3"/>
      <c r="Y10" s="3"/>
      <c r="Z10" s="3"/>
      <c r="AA10" s="3"/>
    </row>
    <row r="11" spans="1:27" ht="15">
      <c r="A11" s="7" t="s">
        <v>27</v>
      </c>
      <c r="B11" s="3">
        <f>(L11/3+M11/3+O11/3)</f>
        <v>37.89115646258503</v>
      </c>
      <c r="C11" s="9" t="str">
        <f>IF(AND(J11="OK",K11="OK"),IF((L11/3+M11/3+O11/3)&gt;89.999,5,IF((L11/3+M11/3+O11/3)&gt;76.999,4,IF((L11/3+M11/3+O11/3)&gt;63.999,3,IF((L11/3+M11/3+O11/3)&gt;49.999,2,1))))," ")</f>
        <v> </v>
      </c>
      <c r="D11" s="8">
        <v>8</v>
      </c>
      <c r="E11" s="8">
        <v>5</v>
      </c>
      <c r="F11" s="8">
        <v>3</v>
      </c>
      <c r="G11" s="8">
        <v>20</v>
      </c>
      <c r="H11" s="3">
        <f>IF(F11="",D11,F11)</f>
        <v>3</v>
      </c>
      <c r="I11" s="3">
        <f>IF(G11="",E11,G11)</f>
        <v>20</v>
      </c>
      <c r="J11" s="3" t="str">
        <f>IF(OR(AND(MIN(MAX(H11,H11),MAX(I11,I11))&gt;16,MAX(MAX(H11,H11),MAX(I11,I11))&gt;17),AND(MIN(MAX(H11,H11),MAX(I11,I11))&gt;15,MAX(MAX(H11,H11),MAX(I11,I11))&gt;19),AND(MIN(MAX(H11,H11),MAX(I11,I11))&gt;14,MAX(MAX(H11,H11),MAX(I11,I11))&gt;23),AND(MIN(MAX(H11,H11),MAX(I11,I11))&gt;13,MAX(MAX(H11,H11),MAX(I11,I11))&gt;29)),"OK","NEM OK")</f>
        <v>NEM OK</v>
      </c>
      <c r="K11" s="3" t="str">
        <f>IF((12-COUNTA(P11:AA11))&gt;4,"NEM OK","OK")</f>
        <v>OK</v>
      </c>
      <c r="L11" s="3">
        <f>(H11/35)*100</f>
        <v>8.571428571428571</v>
      </c>
      <c r="M11" s="3">
        <f>(I11/35)*100</f>
        <v>57.14285714285714</v>
      </c>
      <c r="N11" s="3">
        <f>LARGE(Q11:AA11,1)+LARGE(Q11:AA11,2)+LARGE(Q11:AA11,3)+LARGE(Q11:AA11,4)+LARGE(Q11:AA11,5)+LARGE(Q11:AA11,6)+LARGE(Q11:AA11,7)</f>
        <v>23.5</v>
      </c>
      <c r="O11" s="3">
        <f>(N11/49)*100</f>
        <v>47.95918367346938</v>
      </c>
      <c r="P11" s="3">
        <v>1</v>
      </c>
      <c r="Q11" s="3">
        <v>4.5</v>
      </c>
      <c r="R11" s="3"/>
      <c r="S11" s="3">
        <v>1.5</v>
      </c>
      <c r="T11" s="3">
        <v>3</v>
      </c>
      <c r="U11" s="3">
        <v>0</v>
      </c>
      <c r="V11" s="3">
        <v>0</v>
      </c>
      <c r="W11" s="3">
        <v>1</v>
      </c>
      <c r="X11" s="3">
        <v>3.5</v>
      </c>
      <c r="Y11" s="3">
        <v>3.5</v>
      </c>
      <c r="Z11" s="3">
        <v>4</v>
      </c>
      <c r="AA11" s="3">
        <v>3.5</v>
      </c>
    </row>
    <row r="12" spans="1:27" ht="15">
      <c r="A12" s="7" t="s">
        <v>13</v>
      </c>
      <c r="B12" s="3">
        <f>(L12/3+M12/3+O12/3)</f>
        <v>52.10884353741497</v>
      </c>
      <c r="C12" s="9" t="str">
        <f>IF(AND(J12="OK",K12="OK"),IF((L12/3+M12/3+O12/3)&gt;89.999,5,IF((L12/3+M12/3+O12/3)&gt;76.999,4,IF((L12/3+M12/3+O12/3)&gt;63.999,3,IF((L12/3+M12/3+O12/3)&gt;49.999,2,1))))," ")</f>
        <v> </v>
      </c>
      <c r="D12" s="8">
        <v>19</v>
      </c>
      <c r="E12" s="8">
        <v>0</v>
      </c>
      <c r="F12" s="8"/>
      <c r="G12" s="8">
        <v>15</v>
      </c>
      <c r="H12" s="3">
        <f>IF(F12="",D12,F12)</f>
        <v>19</v>
      </c>
      <c r="I12" s="3">
        <f>IF(G12="",E12,G12)</f>
        <v>15</v>
      </c>
      <c r="J12" s="3" t="str">
        <f>IF(OR(AND(MIN(MAX(H12,H12),MAX(I12,I12))&gt;16,MAX(MAX(H12,H12),MAX(I12,I12))&gt;17),AND(MIN(MAX(H12,H12),MAX(I12,I12))&gt;15,MAX(MAX(H12,H12),MAX(I12,I12))&gt;19),AND(MIN(MAX(H12,H12),MAX(I12,I12))&gt;14,MAX(MAX(H12,H12),MAX(I12,I12))&gt;23),AND(MIN(MAX(H12,H12),MAX(I12,I12))&gt;13,MAX(MAX(H12,H12),MAX(I12,I12))&gt;29)),"OK","NEM OK")</f>
        <v>NEM OK</v>
      </c>
      <c r="K12" s="3" t="str">
        <f>IF((12-COUNTA(P12:AA12))&gt;4,"NEM OK","OK")</f>
        <v>OK</v>
      </c>
      <c r="L12" s="3">
        <f>(H12/35)*100</f>
        <v>54.285714285714285</v>
      </c>
      <c r="M12" s="3">
        <f>(I12/35)*100</f>
        <v>42.857142857142854</v>
      </c>
      <c r="N12" s="3">
        <f>LARGE(Q12:AA12,1)+LARGE(Q12:AA12,2)+LARGE(Q12:AA12,3)+LARGE(Q12:AA12,4)+LARGE(Q12:AA12,5)+LARGE(Q12:AA12,6)+LARGE(Q12:AA12,7)</f>
        <v>29</v>
      </c>
      <c r="O12" s="3">
        <f>(N12/49)*100</f>
        <v>59.183673469387756</v>
      </c>
      <c r="P12" s="3">
        <v>1</v>
      </c>
      <c r="Q12" s="3">
        <v>3.5</v>
      </c>
      <c r="R12" s="3">
        <v>1</v>
      </c>
      <c r="S12" s="3">
        <v>5</v>
      </c>
      <c r="T12" s="3">
        <v>4.5</v>
      </c>
      <c r="U12" s="3">
        <v>3</v>
      </c>
      <c r="V12" s="3"/>
      <c r="W12" s="3">
        <v>2</v>
      </c>
      <c r="X12" s="3">
        <v>3.5</v>
      </c>
      <c r="Y12" s="3">
        <v>6</v>
      </c>
      <c r="Z12" s="3">
        <v>3.5</v>
      </c>
      <c r="AA12" s="3"/>
    </row>
    <row r="13" spans="1:27" ht="15">
      <c r="A13" s="7" t="s">
        <v>22</v>
      </c>
      <c r="B13" s="3">
        <f>(L13/3+M13/3+O13/3)</f>
        <v>78.09523809523809</v>
      </c>
      <c r="C13" s="9">
        <f>IF(AND(J13="OK",K13="OK"),IF((L13/3+M13/3+O13/3)&gt;89.999,5,IF((L13/3+M13/3+O13/3)&gt;76.999,4,IF((L13/3+M13/3+O13/3)&gt;63.999,3,IF((L13/3+M13/3+O13/3)&gt;49.999,2,1))))," ")</f>
        <v>4</v>
      </c>
      <c r="D13" s="8">
        <v>22</v>
      </c>
      <c r="E13" s="8">
        <v>30</v>
      </c>
      <c r="F13" s="8"/>
      <c r="G13" s="8"/>
      <c r="H13" s="3">
        <f>IF(F13="",D13,F13)</f>
        <v>22</v>
      </c>
      <c r="I13" s="3">
        <f>IF(G13="",E13,G13)</f>
        <v>30</v>
      </c>
      <c r="J13" s="3" t="str">
        <f>IF(OR(AND(MIN(MAX(H13,H13),MAX(I13,I13))&gt;16,MAX(MAX(H13,H13),MAX(I13,I13))&gt;17),AND(MIN(MAX(H13,H13),MAX(I13,I13))&gt;15,MAX(MAX(H13,H13),MAX(I13,I13))&gt;19),AND(MIN(MAX(H13,H13),MAX(I13,I13))&gt;14,MAX(MAX(H13,H13),MAX(I13,I13))&gt;23),AND(MIN(MAX(H13,H13),MAX(I13,I13))&gt;13,MAX(MAX(H13,H13),MAX(I13,I13))&gt;29)),"OK","NEM OK")</f>
        <v>OK</v>
      </c>
      <c r="K13" s="3" t="str">
        <f>IF((12-COUNTA(P13:AA13))&gt;4,"NEM OK","OK")</f>
        <v>OK</v>
      </c>
      <c r="L13" s="3">
        <f>(H13/35)*100</f>
        <v>62.857142857142854</v>
      </c>
      <c r="M13" s="3">
        <f>(I13/35)*100</f>
        <v>85.71428571428571</v>
      </c>
      <c r="N13" s="3">
        <f>LARGE(Q13:AA13,1)+LARGE(Q13:AA13,2)+LARGE(Q13:AA13,3)+LARGE(Q13:AA13,4)+LARGE(Q13:AA13,5)+LARGE(Q13:AA13,6)+LARGE(Q13:AA13,7)</f>
        <v>42</v>
      </c>
      <c r="O13" s="3">
        <f>(N13/49)*100</f>
        <v>85.71428571428571</v>
      </c>
      <c r="P13" s="3">
        <v>1</v>
      </c>
      <c r="Q13" s="3">
        <v>4.5</v>
      </c>
      <c r="R13" s="3">
        <v>5.5</v>
      </c>
      <c r="S13" s="3">
        <v>7</v>
      </c>
      <c r="T13" s="3">
        <v>3.5</v>
      </c>
      <c r="U13" s="3">
        <v>6.5</v>
      </c>
      <c r="V13" s="3">
        <v>5.5</v>
      </c>
      <c r="W13" s="3">
        <v>1</v>
      </c>
      <c r="X13" s="3">
        <v>5.5</v>
      </c>
      <c r="Y13" s="3">
        <v>5</v>
      </c>
      <c r="Z13" s="3">
        <v>4</v>
      </c>
      <c r="AA13" s="3">
        <v>7</v>
      </c>
    </row>
    <row r="14" spans="1:27" ht="15">
      <c r="A14" s="7" t="s">
        <v>21</v>
      </c>
      <c r="B14" s="3">
        <f>(L14/3+M14/3+O14/3)</f>
        <v>25.98639455782313</v>
      </c>
      <c r="C14" s="9" t="str">
        <f>IF(AND(J14="OK",K14="OK"),IF((L14/3+M14/3+O14/3)&gt;89.999,5,IF((L14/3+M14/3+O14/3)&gt;76.999,4,IF((L14/3+M14/3+O14/3)&gt;63.999,3,IF((L14/3+M14/3+O14/3)&gt;49.999,2,1))))," ")</f>
        <v> </v>
      </c>
      <c r="D14" s="8">
        <v>8</v>
      </c>
      <c r="E14" s="8"/>
      <c r="F14" s="8"/>
      <c r="G14" s="8"/>
      <c r="H14" s="3">
        <f>IF(F14="",D14,F14)</f>
        <v>8</v>
      </c>
      <c r="I14" s="3">
        <f>IF(G14="",E14,G14)</f>
        <v>0</v>
      </c>
      <c r="J14" s="3" t="str">
        <f>IF(OR(AND(MIN(MAX(H14,H14),MAX(I14,I14))&gt;16,MAX(MAX(H14,H14),MAX(I14,I14))&gt;17),AND(MIN(MAX(H14,H14),MAX(I14,I14))&gt;15,MAX(MAX(H14,H14),MAX(I14,I14))&gt;19),AND(MIN(MAX(H14,H14),MAX(I14,I14))&gt;14,MAX(MAX(H14,H14),MAX(I14,I14))&gt;23),AND(MIN(MAX(H14,H14),MAX(I14,I14))&gt;13,MAX(MAX(H14,H14),MAX(I14,I14))&gt;29)),"OK","NEM OK")</f>
        <v>NEM OK</v>
      </c>
      <c r="K14" s="3" t="str">
        <f>IF((12-COUNTA(P14:AA14))&gt;4,"NEM OK","OK")</f>
        <v>OK</v>
      </c>
      <c r="L14" s="3">
        <f>(H14/35)*100</f>
        <v>22.857142857142858</v>
      </c>
      <c r="M14" s="3">
        <f>(I14/35)*100</f>
        <v>0</v>
      </c>
      <c r="N14" s="3">
        <f>LARGE(Q14:AA14,1)+LARGE(Q14:AA14,2)+LARGE(Q14:AA14,3)+LARGE(Q14:AA14,4)+LARGE(Q14:AA14,5)+LARGE(Q14:AA14,6)+LARGE(Q14:AA14,7)</f>
        <v>27</v>
      </c>
      <c r="O14" s="3">
        <f>(N14/49)*100</f>
        <v>55.10204081632652</v>
      </c>
      <c r="P14" s="3">
        <v>1</v>
      </c>
      <c r="Q14" s="3">
        <v>6.5</v>
      </c>
      <c r="R14" s="3">
        <v>6</v>
      </c>
      <c r="S14" s="3">
        <v>7</v>
      </c>
      <c r="T14" s="3">
        <v>1.5</v>
      </c>
      <c r="U14" s="3">
        <v>1.5</v>
      </c>
      <c r="V14" s="3">
        <v>0</v>
      </c>
      <c r="W14" s="3">
        <v>2.5</v>
      </c>
      <c r="X14" s="3"/>
      <c r="Y14" s="3">
        <v>0</v>
      </c>
      <c r="Z14" s="3">
        <v>2</v>
      </c>
      <c r="AA14" s="3"/>
    </row>
    <row r="15" spans="1:27" ht="15">
      <c r="A15" s="7" t="s">
        <v>17</v>
      </c>
      <c r="B15" s="3">
        <f>(L15/3+M15/3+O15/3)</f>
        <v>68.36734693877551</v>
      </c>
      <c r="C15" s="9">
        <f>IF(AND(J15="OK",K15="OK"),IF((L15/3+M15/3+O15/3)&gt;89.999,5,IF((L15/3+M15/3+O15/3)&gt;76.999,4,IF((L15/3+M15/3+O15/3)&gt;63.999,3,IF((L15/3+M15/3+O15/3)&gt;49.999,2,1))))," ")</f>
        <v>3</v>
      </c>
      <c r="D15" s="8">
        <v>28</v>
      </c>
      <c r="E15" s="8">
        <v>17</v>
      </c>
      <c r="F15" s="8"/>
      <c r="G15" s="8"/>
      <c r="H15" s="3">
        <f>IF(F15="",D15,F15)</f>
        <v>28</v>
      </c>
      <c r="I15" s="3">
        <f>IF(G15="",E15,G15)</f>
        <v>17</v>
      </c>
      <c r="J15" s="3" t="str">
        <f>IF(OR(AND(MIN(MAX(H15,H15),MAX(I15,I15))&gt;16,MAX(MAX(H15,H15),MAX(I15,I15))&gt;17),AND(MIN(MAX(H15,H15),MAX(I15,I15))&gt;15,MAX(MAX(H15,H15),MAX(I15,I15))&gt;19),AND(MIN(MAX(H15,H15),MAX(I15,I15))&gt;14,MAX(MAX(H15,H15),MAX(I15,I15))&gt;23),AND(MIN(MAX(H15,H15),MAX(I15,I15))&gt;13,MAX(MAX(H15,H15),MAX(I15,I15))&gt;29)),"OK","NEM OK")</f>
        <v>OK</v>
      </c>
      <c r="K15" s="3" t="str">
        <f>IF((12-COUNTA(P15:AA15))&gt;4,"NEM OK","OK")</f>
        <v>OK</v>
      </c>
      <c r="L15" s="3">
        <f>(H15/35)*100</f>
        <v>80</v>
      </c>
      <c r="M15" s="3">
        <f>(I15/35)*100</f>
        <v>48.57142857142857</v>
      </c>
      <c r="N15" s="3">
        <f>LARGE(Q15:AA15,1)+LARGE(Q15:AA15,2)+LARGE(Q15:AA15,3)+LARGE(Q15:AA15,4)+LARGE(Q15:AA15,5)+LARGE(Q15:AA15,6)+LARGE(Q15:AA15,7)</f>
        <v>37.5</v>
      </c>
      <c r="O15" s="3">
        <f>(N15/49)*100</f>
        <v>76.53061224489795</v>
      </c>
      <c r="P15" s="3">
        <v>1</v>
      </c>
      <c r="Q15" s="3">
        <v>5.5</v>
      </c>
      <c r="R15" s="3">
        <v>6</v>
      </c>
      <c r="S15" s="3">
        <v>6</v>
      </c>
      <c r="T15" s="3">
        <v>6</v>
      </c>
      <c r="U15" s="3">
        <v>5.5</v>
      </c>
      <c r="V15" s="3">
        <v>3.5</v>
      </c>
      <c r="W15" s="3">
        <v>2</v>
      </c>
      <c r="X15" s="3">
        <v>5</v>
      </c>
      <c r="Y15" s="3">
        <v>2.5</v>
      </c>
      <c r="Z15" s="3">
        <v>3</v>
      </c>
      <c r="AA15" s="3"/>
    </row>
    <row r="16" spans="1:27" ht="15">
      <c r="A16" s="7" t="s">
        <v>23</v>
      </c>
      <c r="B16" s="3">
        <f>(L16/3+M16/3+O16/3)</f>
        <v>82.10884353741497</v>
      </c>
      <c r="C16" s="9">
        <f>IF(AND(J16="OK",K16="OK"),IF((L16/3+M16/3+O16/3)&gt;89.999,5,IF((L16/3+M16/3+O16/3)&gt;76.999,4,IF((L16/3+M16/3+O16/3)&gt;63.999,3,IF((L16/3+M16/3+O16/3)&gt;49.999,2,1))))," ")</f>
        <v>4</v>
      </c>
      <c r="D16" s="8">
        <v>29</v>
      </c>
      <c r="E16" s="8">
        <v>29</v>
      </c>
      <c r="F16" s="8"/>
      <c r="G16" s="8"/>
      <c r="H16" s="3">
        <f>IF(F16="",D16,F16)</f>
        <v>29</v>
      </c>
      <c r="I16" s="3">
        <f>IF(G16="",E16,G16)</f>
        <v>29</v>
      </c>
      <c r="J16" s="3" t="str">
        <f>IF(OR(AND(MIN(MAX(H16,H16),MAX(I16,I16))&gt;16,MAX(MAX(H16,H16),MAX(I16,I16))&gt;17),AND(MIN(MAX(H16,H16),MAX(I16,I16))&gt;15,MAX(MAX(H16,H16),MAX(I16,I16))&gt;19),AND(MIN(MAX(H16,H16),MAX(I16,I16))&gt;14,MAX(MAX(H16,H16),MAX(I16,I16))&gt;23),AND(MIN(MAX(H16,H16),MAX(I16,I16))&gt;13,MAX(MAX(H16,H16),MAX(I16,I16))&gt;29)),"OK","NEM OK")</f>
        <v>OK</v>
      </c>
      <c r="K16" s="3" t="str">
        <f>IF((12-COUNTA(P16:AA16))&gt;4,"NEM OK","OK")</f>
        <v>OK</v>
      </c>
      <c r="L16" s="3">
        <f>(H16/35)*100</f>
        <v>82.85714285714286</v>
      </c>
      <c r="M16" s="3">
        <f>(I16/35)*100</f>
        <v>82.85714285714286</v>
      </c>
      <c r="N16" s="3">
        <f>LARGE(Q16:AA16,1)+LARGE(Q16:AA16,2)+LARGE(Q16:AA16,3)+LARGE(Q16:AA16,4)+LARGE(Q16:AA16,5)+LARGE(Q16:AA16,6)+LARGE(Q16:AA16,7)</f>
        <v>39.5</v>
      </c>
      <c r="O16" s="3">
        <f>(N16/49)*100</f>
        <v>80.61224489795919</v>
      </c>
      <c r="P16" s="3">
        <v>1</v>
      </c>
      <c r="Q16" s="3">
        <v>6.5</v>
      </c>
      <c r="R16" s="3">
        <v>5.5</v>
      </c>
      <c r="S16" s="3">
        <v>5.5</v>
      </c>
      <c r="T16" s="3">
        <v>6.5</v>
      </c>
      <c r="U16" s="3">
        <v>5</v>
      </c>
      <c r="V16" s="3">
        <v>4</v>
      </c>
      <c r="W16" s="3">
        <v>2</v>
      </c>
      <c r="X16" s="3">
        <v>3.5</v>
      </c>
      <c r="Y16" s="3">
        <v>6</v>
      </c>
      <c r="Z16" s="3">
        <v>4.5</v>
      </c>
      <c r="AA16" s="3">
        <v>3</v>
      </c>
    </row>
    <row r="17" spans="1:27" ht="15">
      <c r="A17" s="7" t="s">
        <v>6</v>
      </c>
      <c r="B17" s="3">
        <f>(L17/3+M17/3+O17/3)</f>
        <v>64.21768707482994</v>
      </c>
      <c r="C17" s="9">
        <f>IF(AND(J17="OK",K17="OK"),IF((L17/3+M17/3+O17/3)&gt;89.999,5,IF((L17/3+M17/3+O17/3)&gt;76.999,4,IF((L17/3+M17/3+O17/3)&gt;63.999,3,IF((L17/3+M17/3+O17/3)&gt;49.999,2,1))))," ")</f>
        <v>3</v>
      </c>
      <c r="D17" s="8">
        <v>29</v>
      </c>
      <c r="E17" s="8">
        <v>11</v>
      </c>
      <c r="F17" s="8"/>
      <c r="G17" s="8">
        <v>17</v>
      </c>
      <c r="H17" s="3">
        <f>IF(F17="",D17,F17)</f>
        <v>29</v>
      </c>
      <c r="I17" s="3">
        <f>IF(G17="",E17,G17)</f>
        <v>17</v>
      </c>
      <c r="J17" s="3" t="str">
        <f>IF(OR(AND(MIN(MAX(H17,H17),MAX(I17,I17))&gt;16,MAX(MAX(H17,H17),MAX(I17,I17))&gt;17),AND(MIN(MAX(H17,H17),MAX(I17,I17))&gt;15,MAX(MAX(H17,H17),MAX(I17,I17))&gt;19),AND(MIN(MAX(H17,H17),MAX(I17,I17))&gt;14,MAX(MAX(H17,H17),MAX(I17,I17))&gt;23),AND(MIN(MAX(H17,H17),MAX(I17,I17))&gt;13,MAX(MAX(H17,H17),MAX(I17,I17))&gt;29)),"OK","NEM OK")</f>
        <v>OK</v>
      </c>
      <c r="K17" s="3" t="str">
        <f>IF((12-COUNTA(P17:AA17))&gt;4,"NEM OK","OK")</f>
        <v>OK</v>
      </c>
      <c r="L17" s="3">
        <f>(H17/35)*100</f>
        <v>82.85714285714286</v>
      </c>
      <c r="M17" s="3">
        <f>(I17/35)*100</f>
        <v>48.57142857142857</v>
      </c>
      <c r="N17" s="3">
        <f>LARGE(Q17:AA17,1)+LARGE(Q17:AA17,2)+LARGE(Q17:AA17,3)+LARGE(Q17:AA17,4)+LARGE(Q17:AA17,5)+LARGE(Q17:AA17,6)+LARGE(Q17:AA17,7)</f>
        <v>30</v>
      </c>
      <c r="O17" s="3">
        <f>(N17/49)*100</f>
        <v>61.224489795918366</v>
      </c>
      <c r="P17" s="3">
        <v>1</v>
      </c>
      <c r="Q17" s="3">
        <v>5</v>
      </c>
      <c r="R17" s="3">
        <v>4.5</v>
      </c>
      <c r="S17" s="3">
        <v>6.5</v>
      </c>
      <c r="T17" s="3">
        <v>4</v>
      </c>
      <c r="U17" s="3">
        <v>3</v>
      </c>
      <c r="V17" s="3">
        <v>2.5</v>
      </c>
      <c r="W17" s="3">
        <v>4</v>
      </c>
      <c r="X17" s="3">
        <v>3</v>
      </c>
      <c r="Y17" s="3"/>
      <c r="Z17" s="3"/>
      <c r="AA17" s="3">
        <v>2</v>
      </c>
    </row>
    <row r="18" spans="1:27" ht="15">
      <c r="A18" s="7" t="s">
        <v>20</v>
      </c>
      <c r="B18" s="3">
        <f>(L18/3+M18/3+O18/3)</f>
        <v>41.564625850340136</v>
      </c>
      <c r="C18" s="9" t="str">
        <f>IF(AND(J18="OK",K18="OK"),IF((L18/3+M18/3+O18/3)&gt;89.999,5,IF((L18/3+M18/3+O18/3)&gt;76.999,4,IF((L18/3+M18/3+O18/3)&gt;63.999,3,IF((L18/3+M18/3+O18/3)&gt;49.999,2,1))))," ")</f>
        <v> </v>
      </c>
      <c r="D18" s="8">
        <v>24</v>
      </c>
      <c r="E18" s="8"/>
      <c r="F18" s="8"/>
      <c r="G18" s="8"/>
      <c r="H18" s="3">
        <f>IF(F18="",D18,F18)</f>
        <v>24</v>
      </c>
      <c r="I18" s="3">
        <f>IF(G18="",E18,G18)</f>
        <v>0</v>
      </c>
      <c r="J18" s="3" t="str">
        <f>IF(OR(AND(MIN(MAX(H18,H18),MAX(I18,I18))&gt;16,MAX(MAX(H18,H18),MAX(I18,I18))&gt;17),AND(MIN(MAX(H18,H18),MAX(I18,I18))&gt;15,MAX(MAX(H18,H18),MAX(I18,I18))&gt;19),AND(MIN(MAX(H18,H18),MAX(I18,I18))&gt;14,MAX(MAX(H18,H18),MAX(I18,I18))&gt;23),AND(MIN(MAX(H18,H18),MAX(I18,I18))&gt;13,MAX(MAX(H18,H18),MAX(I18,I18))&gt;29)),"OK","NEM OK")</f>
        <v>NEM OK</v>
      </c>
      <c r="K18" s="3" t="str">
        <f>IF((12-COUNTA(P18:AA18))&gt;4,"NEM OK","OK")</f>
        <v>OK</v>
      </c>
      <c r="L18" s="3">
        <f>(H18/35)*100</f>
        <v>68.57142857142857</v>
      </c>
      <c r="M18" s="3">
        <f>(I18/35)*100</f>
        <v>0</v>
      </c>
      <c r="N18" s="3">
        <f>LARGE(Q18:AA18,1)+LARGE(Q18:AA18,2)+LARGE(Q18:AA18,3)+LARGE(Q18:AA18,4)+LARGE(Q18:AA18,5)+LARGE(Q18:AA18,6)+LARGE(Q18:AA18,7)</f>
        <v>27.5</v>
      </c>
      <c r="O18" s="3">
        <f>(N18/49)*100</f>
        <v>56.12244897959183</v>
      </c>
      <c r="P18" s="3">
        <v>1</v>
      </c>
      <c r="Q18" s="3">
        <v>4.5</v>
      </c>
      <c r="R18" s="3">
        <v>5</v>
      </c>
      <c r="S18" s="3">
        <v>3</v>
      </c>
      <c r="T18" s="3"/>
      <c r="U18" s="3">
        <v>2</v>
      </c>
      <c r="V18" s="3">
        <v>0.5</v>
      </c>
      <c r="W18" s="3">
        <v>4.5</v>
      </c>
      <c r="X18" s="3">
        <v>4.5</v>
      </c>
      <c r="Y18" s="3"/>
      <c r="Z18" s="3">
        <v>4</v>
      </c>
      <c r="AA18" s="3"/>
    </row>
    <row r="19" spans="1:27" ht="15">
      <c r="A19" s="7" t="s">
        <v>4</v>
      </c>
      <c r="B19" s="3">
        <f>(L19/3+M19/3+O19/3)</f>
        <v>0.9523809523809524</v>
      </c>
      <c r="C19" s="9" t="str">
        <f>IF(AND(J19="OK",K19="OK"),IF((L19/3+M19/3+O19/3)&gt;89.999,5,IF((L19/3+M19/3+O19/3)&gt;76.999,4,IF((L19/3+M19/3+O19/3)&gt;63.999,3,IF((L19/3+M19/3+O19/3)&gt;49.999,2,1))))," ")</f>
        <v> </v>
      </c>
      <c r="D19" s="8">
        <v>1</v>
      </c>
      <c r="E19" s="8"/>
      <c r="F19" s="8"/>
      <c r="G19" s="8"/>
      <c r="H19" s="3">
        <f>IF(F19="",D19,F19)</f>
        <v>1</v>
      </c>
      <c r="I19" s="3">
        <f>IF(G19="",E19,G19)</f>
        <v>0</v>
      </c>
      <c r="J19" s="3" t="str">
        <f>IF(OR(AND(MIN(MAX(H19,H19),MAX(I19,I19))&gt;16,MAX(MAX(H19,H19),MAX(I19,I19))&gt;17),AND(MIN(MAX(H19,H19),MAX(I19,I19))&gt;15,MAX(MAX(H19,H19),MAX(I19,I19))&gt;19),AND(MIN(MAX(H19,H19),MAX(I19,I19))&gt;14,MAX(MAX(H19,H19),MAX(I19,I19))&gt;23),AND(MIN(MAX(H19,H19),MAX(I19,I19))&gt;13,MAX(MAX(H19,H19),MAX(I19,I19))&gt;29)),"OK","NEM OK")</f>
        <v>NEM OK</v>
      </c>
      <c r="K19" s="3" t="str">
        <f>IF((12-COUNTA(P19:AA19))&gt;4,"NEM OK","OK")</f>
        <v>NEM OK</v>
      </c>
      <c r="L19" s="3">
        <f>(H19/35)*100</f>
        <v>2.857142857142857</v>
      </c>
      <c r="M19" s="3">
        <f>(I19/35)*100</f>
        <v>0</v>
      </c>
      <c r="N19" s="3"/>
      <c r="O19" s="3"/>
      <c r="P19" s="3">
        <v>1</v>
      </c>
      <c r="Q19" s="3">
        <v>3</v>
      </c>
      <c r="R19" s="3">
        <v>1</v>
      </c>
      <c r="S19" s="3">
        <v>2.5</v>
      </c>
      <c r="T19" s="3">
        <v>2</v>
      </c>
      <c r="U19" s="3"/>
      <c r="V19" s="3"/>
      <c r="W19" s="3">
        <v>0.5</v>
      </c>
      <c r="X19" s="3"/>
      <c r="Y19" s="3"/>
      <c r="Z19" s="3"/>
      <c r="AA19" s="3"/>
    </row>
    <row r="20" spans="1:27" ht="15">
      <c r="A20" s="7" t="s">
        <v>7</v>
      </c>
      <c r="B20" s="3">
        <f>(L20/3+M20/3+O20/3)</f>
        <v>54.42176870748299</v>
      </c>
      <c r="C20" s="9">
        <f>IF(AND(J20="OK",K20="OK"),IF((L20/3+M20/3+O20/3)&gt;89.999,5,IF((L20/3+M20/3+O20/3)&gt;76.999,4,IF((L20/3+M20/3+O20/3)&gt;63.999,3,IF((L20/3+M20/3+O20/3)&gt;49.999,2,1))))," ")</f>
        <v>2</v>
      </c>
      <c r="D20" s="8">
        <v>17</v>
      </c>
      <c r="E20" s="8"/>
      <c r="F20" s="8"/>
      <c r="G20" s="8">
        <v>18</v>
      </c>
      <c r="H20" s="3">
        <f>IF(F20="",D20,F20)</f>
        <v>17</v>
      </c>
      <c r="I20" s="3">
        <f>IF(G20="",E20,G20)</f>
        <v>18</v>
      </c>
      <c r="J20" s="3" t="str">
        <f>IF(OR(AND(MIN(MAX(H20,H20),MAX(I20,I20))&gt;16,MAX(MAX(H20,H20),MAX(I20,I20))&gt;17),AND(MIN(MAX(H20,H20),MAX(I20,I20))&gt;15,MAX(MAX(H20,H20),MAX(I20,I20))&gt;19),AND(MIN(MAX(H20,H20),MAX(I20,I20))&gt;14,MAX(MAX(H20,H20),MAX(I20,I20))&gt;23),AND(MIN(MAX(H20,H20),MAX(I20,I20))&gt;13,MAX(MAX(H20,H20),MAX(I20,I20))&gt;29)),"OK","NEM OK")</f>
        <v>OK</v>
      </c>
      <c r="K20" s="3" t="str">
        <f>IF((12-COUNTA(P20:AA20))&gt;4,"NEM OK","OK")</f>
        <v>OK</v>
      </c>
      <c r="L20" s="3">
        <f>(H20/35)*100</f>
        <v>48.57142857142857</v>
      </c>
      <c r="M20" s="3">
        <f>(I20/35)*100</f>
        <v>51.42857142857142</v>
      </c>
      <c r="N20" s="3">
        <f>LARGE(Q20:AA20,1)+LARGE(Q20:AA20,2)+LARGE(Q20:AA20,3)+LARGE(Q20:AA20,4)+LARGE(Q20:AA20,5)+LARGE(Q20:AA20,6)+LARGE(Q20:AA20,7)</f>
        <v>31</v>
      </c>
      <c r="O20" s="3">
        <f>(N20/49)*100</f>
        <v>63.26530612244898</v>
      </c>
      <c r="P20" s="3">
        <v>1</v>
      </c>
      <c r="Q20" s="3"/>
      <c r="R20" s="3">
        <v>4.5</v>
      </c>
      <c r="S20" s="3">
        <v>5.5</v>
      </c>
      <c r="T20" s="3">
        <v>2.5</v>
      </c>
      <c r="U20" s="3">
        <v>3</v>
      </c>
      <c r="V20" s="3">
        <v>2</v>
      </c>
      <c r="W20" s="3">
        <v>2</v>
      </c>
      <c r="X20" s="3">
        <v>3.5</v>
      </c>
      <c r="Y20" s="3">
        <v>6</v>
      </c>
      <c r="Z20" s="3">
        <v>4.5</v>
      </c>
      <c r="AA20" s="3">
        <v>4</v>
      </c>
    </row>
    <row r="21" spans="1:27" ht="15">
      <c r="A21" s="7" t="s">
        <v>11</v>
      </c>
      <c r="B21" s="3">
        <f>(L21/3+M21/3+O21/3)</f>
        <v>61.904761904761905</v>
      </c>
      <c r="C21" s="9">
        <f>IF(AND(J21="OK",K21="OK"),IF((L21/3+M21/3+O21/3)&gt;89.999,5,IF((L21/3+M21/3+O21/3)&gt;76.999,4,IF((L21/3+M21/3+O21/3)&gt;63.999,3,IF((L21/3+M21/3+O21/3)&gt;49.999,2,1))))," ")</f>
        <v>2</v>
      </c>
      <c r="D21" s="8">
        <v>18</v>
      </c>
      <c r="E21" s="8">
        <v>2</v>
      </c>
      <c r="F21" s="8"/>
      <c r="G21" s="8">
        <v>22</v>
      </c>
      <c r="H21" s="3">
        <f>IF(F21="",D21,F21)</f>
        <v>18</v>
      </c>
      <c r="I21" s="3">
        <f>IF(G21="",E21,G21)</f>
        <v>22</v>
      </c>
      <c r="J21" s="3" t="str">
        <f>IF(OR(AND(MIN(MAX(H21,H21),MAX(I21,I21))&gt;16,MAX(MAX(H21,H21),MAX(I21,I21))&gt;17),AND(MIN(MAX(H21,H21),MAX(I21,I21))&gt;15,MAX(MAX(H21,H21),MAX(I21,I21))&gt;19),AND(MIN(MAX(H21,H21),MAX(I21,I21))&gt;14,MAX(MAX(H21,H21),MAX(I21,I21))&gt;23),AND(MIN(MAX(H21,H21),MAX(I21,I21))&gt;13,MAX(MAX(H21,H21),MAX(I21,I21))&gt;29)),"OK","NEM OK")</f>
        <v>OK</v>
      </c>
      <c r="K21" s="3" t="str">
        <f>IF((12-COUNTA(P21:AA21))&gt;4,"NEM OK","OK")</f>
        <v>OK</v>
      </c>
      <c r="L21" s="3">
        <f>(H21/35)*100</f>
        <v>51.42857142857142</v>
      </c>
      <c r="M21" s="3">
        <f>(I21/35)*100</f>
        <v>62.857142857142854</v>
      </c>
      <c r="N21" s="3">
        <f>LARGE(Q21:AA21,1)+LARGE(Q21:AA21,2)+LARGE(Q21:AA21,3)+LARGE(Q21:AA21,4)+LARGE(Q21:AA21,5)+LARGE(Q21:AA21,6)+LARGE(Q21:AA21,7)</f>
        <v>35</v>
      </c>
      <c r="O21" s="3">
        <f>(N21/49)*100</f>
        <v>71.42857142857143</v>
      </c>
      <c r="P21" s="3">
        <v>1</v>
      </c>
      <c r="Q21" s="3">
        <v>5.5</v>
      </c>
      <c r="R21" s="3">
        <v>5</v>
      </c>
      <c r="S21" s="3">
        <v>4</v>
      </c>
      <c r="T21" s="3">
        <v>4.5</v>
      </c>
      <c r="U21" s="3">
        <v>6</v>
      </c>
      <c r="V21" s="3"/>
      <c r="W21" s="3">
        <v>2</v>
      </c>
      <c r="X21" s="3">
        <v>5</v>
      </c>
      <c r="Y21" s="3">
        <v>5</v>
      </c>
      <c r="Z21" s="3">
        <v>2</v>
      </c>
      <c r="AA21" s="3">
        <v>3</v>
      </c>
    </row>
    <row r="22" spans="1:27" ht="15">
      <c r="A22" s="7" t="s">
        <v>9</v>
      </c>
      <c r="B22" s="3">
        <f>(L22/3+M22/3+O22/3)</f>
        <v>0</v>
      </c>
      <c r="C22" s="9" t="str">
        <f>IF(AND(J22="OK",K22="OK"),IF((L22/3+M22/3+O22/3)&gt;89.999,5,IF((L22/3+M22/3+O22/3)&gt;76.999,4,IF((L22/3+M22/3+O22/3)&gt;63.999,3,IF((L22/3+M22/3+O22/3)&gt;49.999,2,1))))," ")</f>
        <v> </v>
      </c>
      <c r="D22" s="8"/>
      <c r="E22" s="8"/>
      <c r="F22" s="8"/>
      <c r="G22" s="8"/>
      <c r="H22" s="3">
        <f>IF(F22="",D22,F22)</f>
        <v>0</v>
      </c>
      <c r="I22" s="3">
        <f>IF(G22="",E22,G22)</f>
        <v>0</v>
      </c>
      <c r="J22" s="3" t="str">
        <f>IF(OR(AND(MIN(MAX(H22,H22),MAX(I22,I22))&gt;16,MAX(MAX(H22,H22),MAX(I22,I22))&gt;17),AND(MIN(MAX(H22,H22),MAX(I22,I22))&gt;15,MAX(MAX(H22,H22),MAX(I22,I22))&gt;19),AND(MIN(MAX(H22,H22),MAX(I22,I22))&gt;14,MAX(MAX(H22,H22),MAX(I22,I22))&gt;23),AND(MIN(MAX(H22,H22),MAX(I22,I22))&gt;13,MAX(MAX(H22,H22),MAX(I22,I22))&gt;29)),"OK","NEM OK")</f>
        <v>NEM OK</v>
      </c>
      <c r="K22" s="3" t="str">
        <f>IF((12-COUNTA(P22:AA22))&gt;4,"NEM OK","OK")</f>
        <v>NEM OK</v>
      </c>
      <c r="L22" s="3">
        <f>(H22/35)*100</f>
        <v>0</v>
      </c>
      <c r="M22" s="3">
        <f>(I22/35)*100</f>
        <v>0</v>
      </c>
      <c r="N22" s="3"/>
      <c r="O22" s="3"/>
      <c r="P22" s="3">
        <v>1</v>
      </c>
      <c r="Q22" s="3">
        <v>6.5</v>
      </c>
      <c r="R22" s="3">
        <v>6</v>
      </c>
      <c r="S22" s="3">
        <v>6.5</v>
      </c>
      <c r="T22" s="3"/>
      <c r="U22" s="3">
        <v>1.5</v>
      </c>
      <c r="V22" s="3">
        <v>0</v>
      </c>
      <c r="W22" s="3"/>
      <c r="X22" s="3"/>
      <c r="Y22" s="3">
        <v>0</v>
      </c>
      <c r="Z22" s="3"/>
      <c r="AA22" s="3"/>
    </row>
    <row r="23" spans="1:27" ht="15">
      <c r="A23" s="7" t="s">
        <v>2</v>
      </c>
      <c r="B23" s="3">
        <f>(L23/3+M23/3+O23/3)</f>
        <v>66.93877551020408</v>
      </c>
      <c r="C23" s="9">
        <f>IF(AND(J23="OK",K23="OK"),IF((L23/3+M23/3+O23/3)&gt;89.999,5,IF((L23/3+M23/3+O23/3)&gt;76.999,4,IF((L23/3+M23/3+O23/3)&gt;63.999,3,IF((L23/3+M23/3+O23/3)&gt;49.999,2,1))))," ")</f>
        <v>3</v>
      </c>
      <c r="D23" s="8">
        <v>25</v>
      </c>
      <c r="E23" s="8">
        <v>4</v>
      </c>
      <c r="F23" s="8"/>
      <c r="G23" s="8">
        <v>21</v>
      </c>
      <c r="H23" s="3">
        <f>IF(F23="",D23,F23)</f>
        <v>25</v>
      </c>
      <c r="I23" s="3">
        <f>IF(G23="",E23,G23)</f>
        <v>21</v>
      </c>
      <c r="J23" s="3" t="str">
        <f>IF(OR(AND(MIN(MAX(H23,H23),MAX(I23,I23))&gt;16,MAX(MAX(H23,H23),MAX(I23,I23))&gt;17),AND(MIN(MAX(H23,H23),MAX(I23,I23))&gt;15,MAX(MAX(H23,H23),MAX(I23,I23))&gt;19),AND(MIN(MAX(H23,H23),MAX(I23,I23))&gt;14,MAX(MAX(H23,H23),MAX(I23,I23))&gt;23),AND(MIN(MAX(H23,H23),MAX(I23,I23))&gt;13,MAX(MAX(H23,H23),MAX(I23,I23))&gt;29)),"OK","NEM OK")</f>
        <v>OK</v>
      </c>
      <c r="K23" s="3" t="str">
        <f>IF((12-COUNTA(P23:AA23))&gt;4,"NEM OK","OK")</f>
        <v>OK</v>
      </c>
      <c r="L23" s="3">
        <f>(H23/35)*100</f>
        <v>71.42857142857143</v>
      </c>
      <c r="M23" s="3">
        <f>(I23/35)*100</f>
        <v>60</v>
      </c>
      <c r="N23" s="3">
        <f>LARGE(Q23:AA23,1)+LARGE(Q23:AA23,2)+LARGE(Q23:AA23,3)+LARGE(Q23:AA23,4)+LARGE(Q23:AA23,5)+LARGE(Q23:AA23,6)+LARGE(Q23:AA23,7)</f>
        <v>34</v>
      </c>
      <c r="O23" s="3">
        <f>(N23/49)*100</f>
        <v>69.38775510204081</v>
      </c>
      <c r="P23" s="3">
        <v>1</v>
      </c>
      <c r="Q23" s="3">
        <v>4.5</v>
      </c>
      <c r="R23" s="3">
        <v>6</v>
      </c>
      <c r="S23" s="3">
        <v>4</v>
      </c>
      <c r="T23" s="3">
        <v>4</v>
      </c>
      <c r="U23" s="3">
        <v>6</v>
      </c>
      <c r="V23" s="3">
        <v>4.5</v>
      </c>
      <c r="W23" s="3">
        <v>2.5</v>
      </c>
      <c r="X23" s="3">
        <v>5</v>
      </c>
      <c r="Y23" s="3"/>
      <c r="Z23" s="3">
        <v>2</v>
      </c>
      <c r="AA23" s="3">
        <v>3</v>
      </c>
    </row>
    <row r="24" spans="1:27" ht="15">
      <c r="A24" s="7" t="s">
        <v>18</v>
      </c>
      <c r="B24" s="3">
        <f>(L24/3+M24/3+O24/3)</f>
        <v>71.83673469387756</v>
      </c>
      <c r="C24" s="9">
        <f>IF(AND(J24="OK",K24="OK"),IF((L24/3+M24/3+O24/3)&gt;89.999,5,IF((L24/3+M24/3+O24/3)&gt;76.999,4,IF((L24/3+M24/3+O24/3)&gt;63.999,3,IF((L24/3+M24/3+O24/3)&gt;49.999,2,1))))," ")</f>
        <v>3</v>
      </c>
      <c r="D24" s="8">
        <v>29</v>
      </c>
      <c r="E24" s="8"/>
      <c r="F24" s="8"/>
      <c r="G24" s="8">
        <v>20</v>
      </c>
      <c r="H24" s="3">
        <f>IF(F24="",D24,F24)</f>
        <v>29</v>
      </c>
      <c r="I24" s="3">
        <f>IF(G24="",E24,G24)</f>
        <v>20</v>
      </c>
      <c r="J24" s="3" t="str">
        <f>IF(OR(AND(MIN(MAX(H24,H24),MAX(I24,I24))&gt;16,MAX(MAX(H24,H24),MAX(I24,I24))&gt;17),AND(MIN(MAX(H24,H24),MAX(I24,I24))&gt;15,MAX(MAX(H24,H24),MAX(I24,I24))&gt;19),AND(MIN(MAX(H24,H24),MAX(I24,I24))&gt;14,MAX(MAX(H24,H24),MAX(I24,I24))&gt;23),AND(MIN(MAX(H24,H24),MAX(I24,I24))&gt;13,MAX(MAX(H24,H24),MAX(I24,I24))&gt;29)),"OK","NEM OK")</f>
        <v>OK</v>
      </c>
      <c r="K24" s="3" t="str">
        <f>IF((12-COUNTA(P24:AA24))&gt;4,"NEM OK","OK")</f>
        <v>OK</v>
      </c>
      <c r="L24" s="3">
        <f>(H24/35)*100</f>
        <v>82.85714285714286</v>
      </c>
      <c r="M24" s="3">
        <f>(I24/35)*100</f>
        <v>57.14285714285714</v>
      </c>
      <c r="N24" s="3">
        <f>LARGE(Q24:AA24,1)+LARGE(Q24:AA24,2)+LARGE(Q24:AA24,3)+LARGE(Q24:AA24,4)+LARGE(Q24:AA24,5)+LARGE(Q24:AA24,6)+LARGE(Q24:AA24,7)</f>
        <v>37</v>
      </c>
      <c r="O24" s="3">
        <f>(N24/49)*100</f>
        <v>75.51020408163265</v>
      </c>
      <c r="P24" s="3">
        <v>1</v>
      </c>
      <c r="Q24" s="3">
        <v>6</v>
      </c>
      <c r="R24" s="3">
        <v>6</v>
      </c>
      <c r="S24" s="3">
        <v>4.5</v>
      </c>
      <c r="T24" s="3">
        <v>2.5</v>
      </c>
      <c r="U24" s="3">
        <v>6</v>
      </c>
      <c r="V24" s="3">
        <v>0</v>
      </c>
      <c r="W24" s="3">
        <v>6</v>
      </c>
      <c r="X24" s="3">
        <v>6</v>
      </c>
      <c r="Y24" s="3"/>
      <c r="Z24" s="3"/>
      <c r="AA24" s="3"/>
    </row>
    <row r="25" spans="1:27" ht="15">
      <c r="A25" s="7" t="s">
        <v>24</v>
      </c>
      <c r="B25" s="3">
        <f>(L25/3+M25/3+O25/3)</f>
        <v>80.47619047619048</v>
      </c>
      <c r="C25" s="9">
        <f>IF(AND(J25="OK",K25="OK"),IF((L25/3+M25/3+O25/3)&gt;89.999,5,IF((L25/3+M25/3+O25/3)&gt;76.999,4,IF((L25/3+M25/3+O25/3)&gt;63.999,3,IF((L25/3+M25/3+O25/3)&gt;49.999,2,1))))," ")</f>
        <v>4</v>
      </c>
      <c r="D25" s="8">
        <v>18</v>
      </c>
      <c r="E25" s="8">
        <v>16</v>
      </c>
      <c r="F25" s="8">
        <v>27</v>
      </c>
      <c r="G25" s="8">
        <v>30</v>
      </c>
      <c r="H25" s="3">
        <f>IF(F25="",D25,F25)</f>
        <v>27</v>
      </c>
      <c r="I25" s="3">
        <f>IF(G25="",E25,G25)</f>
        <v>30</v>
      </c>
      <c r="J25" s="3" t="str">
        <f>IF(OR(AND(MIN(MAX(H25,H25),MAX(I25,I25))&gt;16,MAX(MAX(H25,H25),MAX(I25,I25))&gt;17),AND(MIN(MAX(H25,H25),MAX(I25,I25))&gt;15,MAX(MAX(H25,H25),MAX(I25,I25))&gt;19),AND(MIN(MAX(H25,H25),MAX(I25,I25))&gt;14,MAX(MAX(H25,H25),MAX(I25,I25))&gt;23),AND(MIN(MAX(H25,H25),MAX(I25,I25))&gt;13,MAX(MAX(H25,H25),MAX(I25,I25))&gt;29)),"OK","NEM OK")</f>
        <v>OK</v>
      </c>
      <c r="K25" s="3" t="str">
        <f>IF((12-COUNTA(P25:AA25))&gt;4,"NEM OK","OK")</f>
        <v>OK</v>
      </c>
      <c r="L25" s="3">
        <f>(H25/35)*100</f>
        <v>77.14285714285715</v>
      </c>
      <c r="M25" s="3">
        <f>(I25/35)*100</f>
        <v>85.71428571428571</v>
      </c>
      <c r="N25" s="3">
        <f>LARGE(Q25:AA25,1)+LARGE(Q25:AA25,2)+LARGE(Q25:AA25,3)+LARGE(Q25:AA25,4)+LARGE(Q25:AA25,5)+LARGE(Q25:AA25,6)+LARGE(Q25:AA25,7)</f>
        <v>38.5</v>
      </c>
      <c r="O25" s="3">
        <f>(N25/49)*100</f>
        <v>78.57142857142857</v>
      </c>
      <c r="P25" s="3">
        <v>1</v>
      </c>
      <c r="Q25" s="3">
        <v>2</v>
      </c>
      <c r="R25" s="3">
        <v>5</v>
      </c>
      <c r="S25" s="3">
        <v>5</v>
      </c>
      <c r="T25" s="3">
        <v>4</v>
      </c>
      <c r="U25" s="3">
        <v>5</v>
      </c>
      <c r="V25" s="3">
        <v>6.5</v>
      </c>
      <c r="W25" s="3">
        <v>3.5</v>
      </c>
      <c r="X25" s="3">
        <v>6</v>
      </c>
      <c r="Y25" s="3">
        <v>4</v>
      </c>
      <c r="Z25" s="3">
        <v>7</v>
      </c>
      <c r="AA25" s="3"/>
    </row>
    <row r="26" spans="1:27" ht="15">
      <c r="A26" s="7" t="s">
        <v>12</v>
      </c>
      <c r="B26" s="3">
        <f>(L26/3+M26/3+O26/3)</f>
        <v>62.38095238095238</v>
      </c>
      <c r="C26" s="9" t="str">
        <f>IF(AND(J26="OK",K26="OK"),IF((L26/3+M26/3+O26/3)&gt;89.999,5,IF((L26/3+M26/3+O26/3)&gt;76.999,4,IF((L26/3+M26/3+O26/3)&gt;63.999,3,IF((L26/3+M26/3+O26/3)&gt;49.999,2,1))))," ")</f>
        <v> </v>
      </c>
      <c r="D26" s="8">
        <v>30</v>
      </c>
      <c r="E26" s="8">
        <v>0</v>
      </c>
      <c r="F26" s="8"/>
      <c r="G26" s="8">
        <v>13</v>
      </c>
      <c r="H26" s="3">
        <f>IF(F26="",D26,F26)</f>
        <v>30</v>
      </c>
      <c r="I26" s="3">
        <f>IF(G26="",E26,G26)</f>
        <v>13</v>
      </c>
      <c r="J26" s="3" t="str">
        <f>IF(OR(AND(MIN(MAX(H26,H26),MAX(I26,I26))&gt;16,MAX(MAX(H26,H26),MAX(I26,I26))&gt;17),AND(MIN(MAX(H26,H26),MAX(I26,I26))&gt;15,MAX(MAX(H26,H26),MAX(I26,I26))&gt;19),AND(MIN(MAX(H26,H26),MAX(I26,I26))&gt;14,MAX(MAX(H26,H26),MAX(I26,I26))&gt;23),AND(MIN(MAX(H26,H26),MAX(I26,I26))&gt;13,MAX(MAX(H26,H26),MAX(I26,I26))&gt;29)),"OK","NEM OK")</f>
        <v>NEM OK</v>
      </c>
      <c r="K26" s="3" t="str">
        <f>IF((12-COUNTA(P26:AA26))&gt;4,"NEM OK","OK")</f>
        <v>OK</v>
      </c>
      <c r="L26" s="3">
        <f>(H26/35)*100</f>
        <v>85.71428571428571</v>
      </c>
      <c r="M26" s="3">
        <f>(I26/35)*100</f>
        <v>37.142857142857146</v>
      </c>
      <c r="N26" s="3">
        <f>LARGE(Q26:AA26,1)+LARGE(Q26:AA26,2)+LARGE(Q26:AA26,3)+LARGE(Q26:AA26,4)+LARGE(Q26:AA26,5)+LARGE(Q26:AA26,6)+LARGE(Q26:AA26,7)</f>
        <v>31.5</v>
      </c>
      <c r="O26" s="3">
        <f>(N26/49)*100</f>
        <v>64.28571428571429</v>
      </c>
      <c r="P26" s="3">
        <v>1</v>
      </c>
      <c r="Q26" s="3">
        <v>7</v>
      </c>
      <c r="R26" s="3">
        <v>6</v>
      </c>
      <c r="S26" s="3">
        <v>6.5</v>
      </c>
      <c r="T26" s="3">
        <v>4.5</v>
      </c>
      <c r="U26" s="3">
        <v>4</v>
      </c>
      <c r="V26" s="3">
        <v>1.5</v>
      </c>
      <c r="W26" s="3">
        <v>2</v>
      </c>
      <c r="X26" s="3"/>
      <c r="Y26" s="3"/>
      <c r="Z26" s="3"/>
      <c r="AA26" s="3">
        <v>1</v>
      </c>
    </row>
    <row r="27" spans="1:27" ht="15">
      <c r="A27" s="7" t="s">
        <v>10</v>
      </c>
      <c r="B27" s="3">
        <f>(L27/3+M27/3+O27/3)</f>
        <v>0</v>
      </c>
      <c r="C27" s="9" t="str">
        <f>IF(AND(J27="OK",K27="OK"),IF((L27/3+M27/3+O27/3)&gt;89.999,5,IF((L27/3+M27/3+O27/3)&gt;76.999,4,IF((L27/3+M27/3+O27/3)&gt;63.999,3,IF((L27/3+M27/3+O27/3)&gt;49.999,2,1))))," ")</f>
        <v> </v>
      </c>
      <c r="D27" s="8"/>
      <c r="E27" s="8"/>
      <c r="F27" s="8"/>
      <c r="G27" s="8"/>
      <c r="H27" s="3">
        <f>IF(F27="",D27,F27)</f>
        <v>0</v>
      </c>
      <c r="I27" s="3">
        <f>IF(G27="",E27,G27)</f>
        <v>0</v>
      </c>
      <c r="J27" s="3" t="str">
        <f>IF(OR(AND(MIN(MAX(H27,H27),MAX(I27,I27))&gt;16,MAX(MAX(H27,H27),MAX(I27,I27))&gt;17),AND(MIN(MAX(H27,H27),MAX(I27,I27))&gt;15,MAX(MAX(H27,H27),MAX(I27,I27))&gt;19),AND(MIN(MAX(H27,H27),MAX(I27,I27))&gt;14,MAX(MAX(H27,H27),MAX(I27,I27))&gt;23),AND(MIN(MAX(H27,H27),MAX(I27,I27))&gt;13,MAX(MAX(H27,H27),MAX(I27,I27))&gt;29)),"OK","NEM OK")</f>
        <v>NEM OK</v>
      </c>
      <c r="K27" s="3" t="str">
        <f>IF((12-COUNTA(P27:AA27))&gt;4,"NEM OK","OK")</f>
        <v>NEM OK</v>
      </c>
      <c r="L27" s="3">
        <f>(H27/35)*100</f>
        <v>0</v>
      </c>
      <c r="M27" s="3">
        <f>(I27/35)*100</f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">
      <c r="A28" s="7" t="s">
        <v>15</v>
      </c>
      <c r="B28" s="3">
        <f>(L28/3+M28/3+O28/3)</f>
        <v>85.64625850340136</v>
      </c>
      <c r="C28" s="9">
        <f>IF(AND(J28="OK",K28="OK"),IF((L28/3+M28/3+O28/3)&gt;89.999,5,IF((L28/3+M28/3+O28/3)&gt;76.999,4,IF((L28/3+M28/3+O28/3)&gt;63.999,3,IF((L28/3+M28/3+O28/3)&gt;49.999,2,1))))," ")</f>
        <v>4</v>
      </c>
      <c r="D28" s="8">
        <v>12</v>
      </c>
      <c r="E28" s="8">
        <v>13</v>
      </c>
      <c r="F28" s="8">
        <v>33</v>
      </c>
      <c r="G28" s="8">
        <v>28</v>
      </c>
      <c r="H28" s="3">
        <f>IF(F28="",D28,F28)</f>
        <v>33</v>
      </c>
      <c r="I28" s="3">
        <f>IF(G28="",E28,G28)</f>
        <v>28</v>
      </c>
      <c r="J28" s="3" t="str">
        <f>IF(OR(AND(MIN(MAX(H28,H28),MAX(I28,I28))&gt;16,MAX(MAX(H28,H28),MAX(I28,I28))&gt;17),AND(MIN(MAX(H28,H28),MAX(I28,I28))&gt;15,MAX(MAX(H28,H28),MAX(I28,I28))&gt;19),AND(MIN(MAX(H28,H28),MAX(I28,I28))&gt;14,MAX(MAX(H28,H28),MAX(I28,I28))&gt;23),AND(MIN(MAX(H28,H28),MAX(I28,I28))&gt;13,MAX(MAX(H28,H28),MAX(I28,I28))&gt;29)),"OK","NEM OK")</f>
        <v>OK</v>
      </c>
      <c r="K28" s="3" t="str">
        <f>IF((12-COUNTA(P28:AA28))&gt;4,"NEM OK","OK")</f>
        <v>OK</v>
      </c>
      <c r="L28" s="3">
        <f>(H28/35)*100</f>
        <v>94.28571428571428</v>
      </c>
      <c r="M28" s="3">
        <f>(I28/35)*100</f>
        <v>80</v>
      </c>
      <c r="N28" s="3">
        <f>LARGE(Q28:AA28,1)+LARGE(Q28:AA28,2)+LARGE(Q28:AA28,3)+LARGE(Q28:AA28,4)+LARGE(Q28:AA28,5)+LARGE(Q28:AA28,6)+LARGE(Q28:AA28,7)</f>
        <v>40.5</v>
      </c>
      <c r="O28" s="3">
        <f>(N28/49)*100</f>
        <v>82.6530612244898</v>
      </c>
      <c r="P28" s="3">
        <v>1</v>
      </c>
      <c r="Q28" s="3">
        <v>5.5</v>
      </c>
      <c r="R28" s="3">
        <v>4.5</v>
      </c>
      <c r="S28" s="3">
        <v>6</v>
      </c>
      <c r="T28" s="3">
        <v>6</v>
      </c>
      <c r="U28" s="3">
        <v>2.5</v>
      </c>
      <c r="V28" s="3">
        <v>0</v>
      </c>
      <c r="W28" s="3">
        <v>3</v>
      </c>
      <c r="X28" s="3"/>
      <c r="Y28" s="3">
        <v>6.5</v>
      </c>
      <c r="Z28" s="3">
        <v>7</v>
      </c>
      <c r="AA28" s="3">
        <v>5</v>
      </c>
    </row>
    <row r="29" spans="2:15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KoiTamas</cp:lastModifiedBy>
  <dcterms:created xsi:type="dcterms:W3CDTF">2013-09-29T09:13:14Z</dcterms:created>
  <dcterms:modified xsi:type="dcterms:W3CDTF">2013-12-16T08:32:17Z</dcterms:modified>
  <cp:category/>
  <cp:version/>
  <cp:contentType/>
  <cp:contentStatus/>
</cp:coreProperties>
</file>