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ontos dolgok\egyetem\phd\statisztika12019tavasz\"/>
    </mc:Choice>
  </mc:AlternateContent>
  <xr:revisionPtr revIDLastSave="0" documentId="13_ncr:1_{FCD7C864-BCA6-4F66-8117-ADF218A5B79F}" xr6:coauthVersionLast="40" xr6:coauthVersionMax="40" xr10:uidLastSave="{00000000-0000-0000-0000-000000000000}"/>
  <bookViews>
    <workbookView xWindow="384" yWindow="384" windowWidth="20700" windowHeight="12552" activeTab="2" xr2:uid="{00000000-000D-0000-FFFF-FFFF00000000}"/>
  </bookViews>
  <sheets>
    <sheet name="cholestr" sheetId="1" r:id="rId1"/>
    <sheet name="Munka1" sheetId="2" r:id="rId2"/>
    <sheet name="Sheet1" sheetId="3" r:id="rId3"/>
  </sheets>
  <calcPr calcId="181029"/>
</workbook>
</file>

<file path=xl/calcChain.xml><?xml version="1.0" encoding="utf-8"?>
<calcChain xmlns="http://schemas.openxmlformats.org/spreadsheetml/2006/main">
  <c r="C5" i="3" l="1"/>
  <c r="C4" i="3"/>
  <c r="C3" i="3"/>
  <c r="G17" i="2" l="1" a="1"/>
  <c r="G17" i="2" s="1"/>
  <c r="H17" i="2" s="1"/>
  <c r="D28" i="1"/>
  <c r="D26" i="1"/>
  <c r="D25" i="1"/>
  <c r="D24" i="1"/>
  <c r="D22" i="1"/>
  <c r="D20" i="1"/>
  <c r="D18" i="1"/>
  <c r="D17" i="1"/>
  <c r="D16" i="1"/>
  <c r="D14" i="1"/>
  <c r="D12" i="1"/>
  <c r="D10" i="1"/>
  <c r="D9" i="1"/>
  <c r="D8" i="1"/>
  <c r="D6" i="1"/>
  <c r="D4" i="1"/>
  <c r="D2" i="1"/>
  <c r="D37" i="1"/>
  <c r="B36" i="1"/>
  <c r="C34" i="1"/>
  <c r="B34" i="1"/>
  <c r="C33" i="1"/>
  <c r="B33" i="1"/>
  <c r="C32" i="1"/>
  <c r="B32" i="1"/>
  <c r="B35" i="1" s="1"/>
  <c r="C31" i="1"/>
  <c r="E23" i="1" s="1"/>
  <c r="B31" i="1"/>
  <c r="D27" i="1" s="1"/>
  <c r="F27" i="1" l="1"/>
  <c r="F12" i="1"/>
  <c r="F25" i="1"/>
  <c r="F26" i="1"/>
  <c r="F4" i="1"/>
  <c r="F17" i="1"/>
  <c r="H18" i="2"/>
  <c r="I17" i="2"/>
  <c r="J17" i="2" s="1"/>
  <c r="E4" i="1"/>
  <c r="E12" i="1"/>
  <c r="E20" i="1"/>
  <c r="F20" i="1" s="1"/>
  <c r="E28" i="1"/>
  <c r="F28" i="1" s="1"/>
  <c r="D5" i="1"/>
  <c r="F5" i="1" s="1"/>
  <c r="D13" i="1"/>
  <c r="F13" i="1" s="1"/>
  <c r="D21" i="1"/>
  <c r="F21" i="1" s="1"/>
  <c r="D29" i="1"/>
  <c r="F29" i="1" s="1"/>
  <c r="E9" i="1"/>
  <c r="F9" i="1" s="1"/>
  <c r="E17" i="1"/>
  <c r="E25" i="1"/>
  <c r="E8" i="1"/>
  <c r="F8" i="1" s="1"/>
  <c r="E16" i="1"/>
  <c r="F16" i="1" s="1"/>
  <c r="E24" i="1"/>
  <c r="F24" i="1" s="1"/>
  <c r="E2" i="1"/>
  <c r="F2" i="1" s="1"/>
  <c r="E10" i="1"/>
  <c r="F10" i="1" s="1"/>
  <c r="E18" i="1"/>
  <c r="F18" i="1" s="1"/>
  <c r="E26" i="1"/>
  <c r="D7" i="1"/>
  <c r="D15" i="1"/>
  <c r="D23" i="1"/>
  <c r="F23" i="1" s="1"/>
  <c r="E3" i="1"/>
  <c r="E11" i="1"/>
  <c r="E19" i="1"/>
  <c r="E27" i="1"/>
  <c r="E5" i="1"/>
  <c r="E13" i="1"/>
  <c r="E21" i="1"/>
  <c r="E29" i="1"/>
  <c r="E6" i="1"/>
  <c r="F6" i="1" s="1"/>
  <c r="E14" i="1"/>
  <c r="F14" i="1" s="1"/>
  <c r="E22" i="1"/>
  <c r="F22" i="1" s="1"/>
  <c r="D3" i="1"/>
  <c r="D11" i="1"/>
  <c r="D19" i="1"/>
  <c r="E7" i="1"/>
  <c r="E15" i="1"/>
  <c r="G18" i="2"/>
  <c r="G21" i="2"/>
  <c r="G20" i="2"/>
  <c r="G19" i="2"/>
  <c r="F7" i="1" l="1"/>
  <c r="F15" i="1"/>
  <c r="F11" i="1"/>
  <c r="H19" i="2"/>
  <c r="I18" i="2"/>
  <c r="J18" i="2" s="1"/>
  <c r="F19" i="1"/>
  <c r="F3" i="1"/>
  <c r="F38" i="1" s="1"/>
  <c r="F39" i="1" s="1"/>
  <c r="I19" i="2" l="1"/>
  <c r="J19" i="2" s="1"/>
  <c r="H20" i="2"/>
  <c r="I20" i="2" s="1"/>
  <c r="J20" i="2" s="1"/>
</calcChain>
</file>

<file path=xl/sharedStrings.xml><?xml version="1.0" encoding="utf-8"?>
<sst xmlns="http://schemas.openxmlformats.org/spreadsheetml/2006/main" count="12" uniqueCount="10">
  <si>
    <t>Day2</t>
  </si>
  <si>
    <t>Day4</t>
  </si>
  <si>
    <t>Index</t>
  </si>
  <si>
    <t>átlag</t>
  </si>
  <si>
    <t>standard error of mean</t>
  </si>
  <si>
    <t>ferdeség standard error</t>
  </si>
  <si>
    <t>kézi emp  kovariancia</t>
  </si>
  <si>
    <t>emp korreláció</t>
  </si>
  <si>
    <t>kézi emp korreláció</t>
  </si>
  <si>
    <t>szigma szabályok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</si>
</sst>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/>
    <xf numFmtId="0" fontId="0" fillId="34" borderId="0" xfId="0" applyFill="1"/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Munka1!$C$2:$C$29</c:f>
              <c:numCache>
                <c:formatCode>General</c:formatCode>
                <c:ptCount val="28"/>
                <c:pt idx="0">
                  <c:v>270</c:v>
                </c:pt>
                <c:pt idx="1">
                  <c:v>236</c:v>
                </c:pt>
                <c:pt idx="2">
                  <c:v>210</c:v>
                </c:pt>
                <c:pt idx="3">
                  <c:v>142</c:v>
                </c:pt>
                <c:pt idx="4">
                  <c:v>280</c:v>
                </c:pt>
                <c:pt idx="5">
                  <c:v>272</c:v>
                </c:pt>
                <c:pt idx="6">
                  <c:v>160</c:v>
                </c:pt>
                <c:pt idx="7">
                  <c:v>220</c:v>
                </c:pt>
                <c:pt idx="8">
                  <c:v>226</c:v>
                </c:pt>
                <c:pt idx="9">
                  <c:v>242</c:v>
                </c:pt>
                <c:pt idx="10">
                  <c:v>186</c:v>
                </c:pt>
                <c:pt idx="11">
                  <c:v>266</c:v>
                </c:pt>
                <c:pt idx="12">
                  <c:v>206</c:v>
                </c:pt>
                <c:pt idx="13">
                  <c:v>318</c:v>
                </c:pt>
                <c:pt idx="14">
                  <c:v>294</c:v>
                </c:pt>
                <c:pt idx="15">
                  <c:v>282</c:v>
                </c:pt>
                <c:pt idx="16">
                  <c:v>234</c:v>
                </c:pt>
                <c:pt idx="17">
                  <c:v>224</c:v>
                </c:pt>
                <c:pt idx="18">
                  <c:v>276</c:v>
                </c:pt>
                <c:pt idx="19">
                  <c:v>282</c:v>
                </c:pt>
                <c:pt idx="20">
                  <c:v>360</c:v>
                </c:pt>
                <c:pt idx="21">
                  <c:v>310</c:v>
                </c:pt>
                <c:pt idx="22">
                  <c:v>280</c:v>
                </c:pt>
                <c:pt idx="23">
                  <c:v>278</c:v>
                </c:pt>
                <c:pt idx="24">
                  <c:v>288</c:v>
                </c:pt>
                <c:pt idx="25">
                  <c:v>288</c:v>
                </c:pt>
                <c:pt idx="26">
                  <c:v>244</c:v>
                </c:pt>
                <c:pt idx="27">
                  <c:v>236</c:v>
                </c:pt>
              </c:numCache>
            </c:numRef>
          </c:xVal>
          <c:yVal>
            <c:numRef>
              <c:f>Munka1!$D$2:$D$29</c:f>
              <c:numCache>
                <c:formatCode>General</c:formatCode>
                <c:ptCount val="2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C3B-44E8-A4D5-44D994E8E4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69532799"/>
        <c:axId val="1363275327"/>
      </c:scatterChart>
      <c:valAx>
        <c:axId val="136953279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363275327"/>
        <c:crosses val="autoZero"/>
        <c:crossBetween val="midCat"/>
      </c:valAx>
      <c:valAx>
        <c:axId val="13632753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36953279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hu-HU"/>
                </a:p>
              </c:txPr>
            </c:trendlineLbl>
          </c:trendline>
          <c:xVal>
            <c:numRef>
              <c:f>Munka1!$F$17:$F$20</c:f>
              <c:numCache>
                <c:formatCode>General</c:formatCode>
                <c:ptCount val="4"/>
                <c:pt idx="0">
                  <c:v>200</c:v>
                </c:pt>
                <c:pt idx="1">
                  <c:v>232</c:v>
                </c:pt>
                <c:pt idx="2">
                  <c:v>255</c:v>
                </c:pt>
                <c:pt idx="3">
                  <c:v>305</c:v>
                </c:pt>
              </c:numCache>
            </c:numRef>
          </c:xVal>
          <c:yVal>
            <c:numRef>
              <c:f>Munka1!$J$17:$J$20</c:f>
              <c:numCache>
                <c:formatCode>General</c:formatCode>
                <c:ptCount val="4"/>
                <c:pt idx="0">
                  <c:v>-1.2418667918433208</c:v>
                </c:pt>
                <c:pt idx="1">
                  <c:v>-0.56594882193286311</c:v>
                </c:pt>
                <c:pt idx="2">
                  <c:v>-8.9642351075762544E-2</c:v>
                </c:pt>
                <c:pt idx="3">
                  <c:v>1.2418667918433208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D7A-40DC-96AD-389A774F8A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72105007"/>
        <c:axId val="1224015855"/>
      </c:scatterChart>
      <c:valAx>
        <c:axId val="147210500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224015855"/>
        <c:crosses val="autoZero"/>
        <c:crossBetween val="midCat"/>
      </c:valAx>
      <c:valAx>
        <c:axId val="1224015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47210500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560070</xdr:colOff>
      <xdr:row>0</xdr:row>
      <xdr:rowOff>6</xdr:rowOff>
    </xdr:from>
    <xdr:to>
      <xdr:col>17</xdr:col>
      <xdr:colOff>403860</xdr:colOff>
      <xdr:row>15</xdr:row>
      <xdr:rowOff>6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754E874D-857D-4F96-8F1B-4487A1B164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171450</xdr:colOff>
      <xdr:row>20</xdr:row>
      <xdr:rowOff>175266</xdr:rowOff>
    </xdr:from>
    <xdr:to>
      <xdr:col>12</xdr:col>
      <xdr:colOff>476250</xdr:colOff>
      <xdr:row>35</xdr:row>
      <xdr:rowOff>175266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829983CC-4AD8-4CA0-A7E2-7E835F3FEE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"/>
  <sheetViews>
    <sheetView topLeftCell="A10" workbookViewId="0">
      <selection activeCell="I11" sqref="I11"/>
    </sheetView>
  </sheetViews>
  <sheetFormatPr defaultRowHeight="14.4" x14ac:dyDescent="0.3"/>
  <cols>
    <col min="1" max="1" width="31.44140625" customWidth="1"/>
    <col min="2" max="2" width="12.6640625" customWidth="1"/>
    <col min="4" max="4" width="15.6640625" customWidth="1"/>
    <col min="5" max="5" width="12.77734375" customWidth="1"/>
    <col min="6" max="6" width="14.33203125" customWidth="1"/>
    <col min="7" max="7" width="12.21875" customWidth="1"/>
  </cols>
  <sheetData>
    <row r="1" spans="1:6" x14ac:dyDescent="0.3">
      <c r="A1" t="s">
        <v>2</v>
      </c>
      <c r="B1" t="s">
        <v>0</v>
      </c>
      <c r="C1" t="s">
        <v>1</v>
      </c>
    </row>
    <row r="2" spans="1:6" x14ac:dyDescent="0.3">
      <c r="A2">
        <v>1</v>
      </c>
      <c r="B2">
        <v>270</v>
      </c>
      <c r="C2">
        <v>218</v>
      </c>
      <c r="D2">
        <f>B2-$B$31</f>
        <v>16.071428571428584</v>
      </c>
      <c r="E2">
        <f>C2-$C$31</f>
        <v>-12.642857142857139</v>
      </c>
      <c r="F2">
        <f>D2*E2</f>
        <v>-203.18877551020418</v>
      </c>
    </row>
    <row r="3" spans="1:6" x14ac:dyDescent="0.3">
      <c r="A3">
        <v>2</v>
      </c>
      <c r="B3">
        <v>236</v>
      </c>
      <c r="C3">
        <v>234</v>
      </c>
      <c r="D3">
        <f t="shared" ref="D3:D29" si="0">B3-$B$31</f>
        <v>-17.928571428571416</v>
      </c>
      <c r="E3">
        <f t="shared" ref="E3:E29" si="1">C3-$C$31</f>
        <v>3.3571428571428612</v>
      </c>
      <c r="F3">
        <f t="shared" ref="F3:F29" si="2">D3*E3</f>
        <v>-60.188775510204117</v>
      </c>
    </row>
    <row r="4" spans="1:6" x14ac:dyDescent="0.3">
      <c r="A4">
        <v>3</v>
      </c>
      <c r="B4">
        <v>210</v>
      </c>
      <c r="C4">
        <v>214</v>
      </c>
      <c r="D4">
        <f t="shared" si="0"/>
        <v>-43.928571428571416</v>
      </c>
      <c r="E4">
        <f t="shared" si="1"/>
        <v>-16.642857142857139</v>
      </c>
      <c r="F4">
        <f t="shared" si="2"/>
        <v>731.09693877550978</v>
      </c>
    </row>
    <row r="5" spans="1:6" x14ac:dyDescent="0.3">
      <c r="A5">
        <v>4</v>
      </c>
      <c r="B5">
        <v>142</v>
      </c>
      <c r="C5">
        <v>116</v>
      </c>
      <c r="D5">
        <f t="shared" si="0"/>
        <v>-111.92857142857142</v>
      </c>
      <c r="E5">
        <f t="shared" si="1"/>
        <v>-114.64285714285714</v>
      </c>
      <c r="F5">
        <f t="shared" si="2"/>
        <v>12831.811224489795</v>
      </c>
    </row>
    <row r="6" spans="1:6" x14ac:dyDescent="0.3">
      <c r="A6">
        <v>5</v>
      </c>
      <c r="B6">
        <v>280</v>
      </c>
      <c r="C6">
        <v>200</v>
      </c>
      <c r="D6">
        <f t="shared" si="0"/>
        <v>26.071428571428584</v>
      </c>
      <c r="E6">
        <f t="shared" si="1"/>
        <v>-30.642857142857139</v>
      </c>
      <c r="F6">
        <f t="shared" si="2"/>
        <v>-798.9030612244901</v>
      </c>
    </row>
    <row r="7" spans="1:6" x14ac:dyDescent="0.3">
      <c r="A7">
        <v>6</v>
      </c>
      <c r="B7">
        <v>272</v>
      </c>
      <c r="C7">
        <v>276</v>
      </c>
      <c r="D7">
        <f t="shared" si="0"/>
        <v>18.071428571428584</v>
      </c>
      <c r="E7">
        <f t="shared" si="1"/>
        <v>45.357142857142861</v>
      </c>
      <c r="F7">
        <f t="shared" si="2"/>
        <v>819.66836734693936</v>
      </c>
    </row>
    <row r="8" spans="1:6" x14ac:dyDescent="0.3">
      <c r="A8">
        <v>7</v>
      </c>
      <c r="B8">
        <v>160</v>
      </c>
      <c r="C8">
        <v>146</v>
      </c>
      <c r="D8">
        <f t="shared" si="0"/>
        <v>-93.928571428571416</v>
      </c>
      <c r="E8">
        <f t="shared" si="1"/>
        <v>-84.642857142857139</v>
      </c>
      <c r="F8">
        <f t="shared" si="2"/>
        <v>7950.3826530612232</v>
      </c>
    </row>
    <row r="9" spans="1:6" x14ac:dyDescent="0.3">
      <c r="A9">
        <v>8</v>
      </c>
      <c r="B9">
        <v>220</v>
      </c>
      <c r="C9">
        <v>182</v>
      </c>
      <c r="D9">
        <f t="shared" si="0"/>
        <v>-33.928571428571416</v>
      </c>
      <c r="E9">
        <f t="shared" si="1"/>
        <v>-48.642857142857139</v>
      </c>
      <c r="F9">
        <f t="shared" si="2"/>
        <v>1650.3826530612237</v>
      </c>
    </row>
    <row r="10" spans="1:6" x14ac:dyDescent="0.3">
      <c r="A10">
        <v>9</v>
      </c>
      <c r="B10">
        <v>226</v>
      </c>
      <c r="C10">
        <v>238</v>
      </c>
      <c r="D10">
        <f t="shared" si="0"/>
        <v>-27.928571428571416</v>
      </c>
      <c r="E10">
        <f t="shared" si="1"/>
        <v>7.3571428571428612</v>
      </c>
      <c r="F10">
        <f t="shared" si="2"/>
        <v>-205.4744897959184</v>
      </c>
    </row>
    <row r="11" spans="1:6" x14ac:dyDescent="0.3">
      <c r="A11">
        <v>10</v>
      </c>
      <c r="B11">
        <v>242</v>
      </c>
      <c r="C11">
        <v>288</v>
      </c>
      <c r="D11">
        <f t="shared" si="0"/>
        <v>-11.928571428571416</v>
      </c>
      <c r="E11">
        <f t="shared" si="1"/>
        <v>57.357142857142861</v>
      </c>
      <c r="F11">
        <f t="shared" si="2"/>
        <v>-684.18877551020341</v>
      </c>
    </row>
    <row r="12" spans="1:6" x14ac:dyDescent="0.3">
      <c r="A12">
        <v>11</v>
      </c>
      <c r="B12">
        <v>186</v>
      </c>
      <c r="C12">
        <v>190</v>
      </c>
      <c r="D12">
        <f t="shared" si="0"/>
        <v>-67.928571428571416</v>
      </c>
      <c r="E12">
        <f t="shared" si="1"/>
        <v>-40.642857142857139</v>
      </c>
      <c r="F12">
        <f t="shared" si="2"/>
        <v>2760.8112244897952</v>
      </c>
    </row>
    <row r="13" spans="1:6" x14ac:dyDescent="0.3">
      <c r="A13">
        <v>12</v>
      </c>
      <c r="B13">
        <v>266</v>
      </c>
      <c r="C13">
        <v>236</v>
      </c>
      <c r="D13">
        <f t="shared" si="0"/>
        <v>12.071428571428584</v>
      </c>
      <c r="E13">
        <f t="shared" si="1"/>
        <v>5.3571428571428612</v>
      </c>
      <c r="F13">
        <f t="shared" si="2"/>
        <v>64.668367346938894</v>
      </c>
    </row>
    <row r="14" spans="1:6" x14ac:dyDescent="0.3">
      <c r="A14">
        <v>13</v>
      </c>
      <c r="B14">
        <v>206</v>
      </c>
      <c r="C14">
        <v>244</v>
      </c>
      <c r="D14">
        <f t="shared" si="0"/>
        <v>-47.928571428571416</v>
      </c>
      <c r="E14">
        <f t="shared" si="1"/>
        <v>13.357142857142861</v>
      </c>
      <c r="F14">
        <f t="shared" si="2"/>
        <v>-640.1887755102041</v>
      </c>
    </row>
    <row r="15" spans="1:6" x14ac:dyDescent="0.3">
      <c r="A15">
        <v>14</v>
      </c>
      <c r="B15">
        <v>318</v>
      </c>
      <c r="C15">
        <v>258</v>
      </c>
      <c r="D15">
        <f t="shared" si="0"/>
        <v>64.071428571428584</v>
      </c>
      <c r="E15">
        <f t="shared" si="1"/>
        <v>27.357142857142861</v>
      </c>
      <c r="F15">
        <f t="shared" si="2"/>
        <v>1752.8112244897966</v>
      </c>
    </row>
    <row r="16" spans="1:6" x14ac:dyDescent="0.3">
      <c r="A16">
        <v>15</v>
      </c>
      <c r="B16">
        <v>294</v>
      </c>
      <c r="C16">
        <v>240</v>
      </c>
      <c r="D16">
        <f t="shared" si="0"/>
        <v>40.071428571428584</v>
      </c>
      <c r="E16">
        <f t="shared" si="1"/>
        <v>9.3571428571428612</v>
      </c>
      <c r="F16">
        <f t="shared" si="2"/>
        <v>374.95408163265336</v>
      </c>
    </row>
    <row r="17" spans="1:6" x14ac:dyDescent="0.3">
      <c r="A17">
        <v>16</v>
      </c>
      <c r="B17">
        <v>282</v>
      </c>
      <c r="C17">
        <v>294</v>
      </c>
      <c r="D17">
        <f t="shared" si="0"/>
        <v>28.071428571428584</v>
      </c>
      <c r="E17">
        <f t="shared" si="1"/>
        <v>63.357142857142861</v>
      </c>
      <c r="F17">
        <f t="shared" si="2"/>
        <v>1778.5255102040826</v>
      </c>
    </row>
    <row r="18" spans="1:6" x14ac:dyDescent="0.3">
      <c r="A18">
        <v>17</v>
      </c>
      <c r="B18">
        <v>234</v>
      </c>
      <c r="C18">
        <v>220</v>
      </c>
      <c r="D18">
        <f t="shared" si="0"/>
        <v>-19.928571428571416</v>
      </c>
      <c r="E18">
        <f t="shared" si="1"/>
        <v>-10.642857142857139</v>
      </c>
      <c r="F18">
        <f t="shared" si="2"/>
        <v>212.09693877550998</v>
      </c>
    </row>
    <row r="19" spans="1:6" x14ac:dyDescent="0.3">
      <c r="A19">
        <v>18</v>
      </c>
      <c r="B19">
        <v>224</v>
      </c>
      <c r="C19">
        <v>200</v>
      </c>
      <c r="D19">
        <f t="shared" si="0"/>
        <v>-29.928571428571416</v>
      </c>
      <c r="E19">
        <f t="shared" si="1"/>
        <v>-30.642857142857139</v>
      </c>
      <c r="F19">
        <f t="shared" si="2"/>
        <v>917.09693877550967</v>
      </c>
    </row>
    <row r="20" spans="1:6" x14ac:dyDescent="0.3">
      <c r="A20">
        <v>19</v>
      </c>
      <c r="B20">
        <v>276</v>
      </c>
      <c r="C20">
        <v>220</v>
      </c>
      <c r="D20">
        <f t="shared" si="0"/>
        <v>22.071428571428584</v>
      </c>
      <c r="E20">
        <f t="shared" si="1"/>
        <v>-10.642857142857139</v>
      </c>
      <c r="F20">
        <f t="shared" si="2"/>
        <v>-234.90306122448985</v>
      </c>
    </row>
    <row r="21" spans="1:6" x14ac:dyDescent="0.3">
      <c r="A21">
        <v>20</v>
      </c>
      <c r="B21">
        <v>282</v>
      </c>
      <c r="C21">
        <v>186</v>
      </c>
      <c r="D21">
        <f t="shared" si="0"/>
        <v>28.071428571428584</v>
      </c>
      <c r="E21">
        <f t="shared" si="1"/>
        <v>-44.642857142857139</v>
      </c>
      <c r="F21">
        <f t="shared" si="2"/>
        <v>-1253.1887755102046</v>
      </c>
    </row>
    <row r="22" spans="1:6" x14ac:dyDescent="0.3">
      <c r="A22">
        <v>21</v>
      </c>
      <c r="B22">
        <v>360</v>
      </c>
      <c r="C22">
        <v>352</v>
      </c>
      <c r="D22">
        <f t="shared" si="0"/>
        <v>106.07142857142858</v>
      </c>
      <c r="E22">
        <f t="shared" si="1"/>
        <v>121.35714285714286</v>
      </c>
      <c r="F22">
        <f t="shared" si="2"/>
        <v>12872.525510204083</v>
      </c>
    </row>
    <row r="23" spans="1:6" x14ac:dyDescent="0.3">
      <c r="A23">
        <v>22</v>
      </c>
      <c r="B23">
        <v>310</v>
      </c>
      <c r="C23">
        <v>202</v>
      </c>
      <c r="D23">
        <f t="shared" si="0"/>
        <v>56.071428571428584</v>
      </c>
      <c r="E23">
        <f t="shared" si="1"/>
        <v>-28.642857142857139</v>
      </c>
      <c r="F23">
        <f t="shared" si="2"/>
        <v>-1606.045918367347</v>
      </c>
    </row>
    <row r="24" spans="1:6" x14ac:dyDescent="0.3">
      <c r="A24">
        <v>23</v>
      </c>
      <c r="B24">
        <v>280</v>
      </c>
      <c r="C24">
        <v>218</v>
      </c>
      <c r="D24">
        <f t="shared" si="0"/>
        <v>26.071428571428584</v>
      </c>
      <c r="E24">
        <f t="shared" si="1"/>
        <v>-12.642857142857139</v>
      </c>
      <c r="F24">
        <f t="shared" si="2"/>
        <v>-329.61734693877554</v>
      </c>
    </row>
    <row r="25" spans="1:6" x14ac:dyDescent="0.3">
      <c r="A25">
        <v>24</v>
      </c>
      <c r="B25">
        <v>278</v>
      </c>
      <c r="C25">
        <v>248</v>
      </c>
      <c r="D25">
        <f t="shared" si="0"/>
        <v>24.071428571428584</v>
      </c>
      <c r="E25">
        <f t="shared" si="1"/>
        <v>17.357142857142861</v>
      </c>
      <c r="F25">
        <f t="shared" si="2"/>
        <v>417.81122448979625</v>
      </c>
    </row>
    <row r="26" spans="1:6" x14ac:dyDescent="0.3">
      <c r="A26">
        <v>25</v>
      </c>
      <c r="B26">
        <v>288</v>
      </c>
      <c r="C26">
        <v>278</v>
      </c>
      <c r="D26">
        <f t="shared" si="0"/>
        <v>34.071428571428584</v>
      </c>
      <c r="E26">
        <f t="shared" si="1"/>
        <v>47.357142857142861</v>
      </c>
      <c r="F26">
        <f t="shared" si="2"/>
        <v>1613.5255102040824</v>
      </c>
    </row>
    <row r="27" spans="1:6" x14ac:dyDescent="0.3">
      <c r="A27">
        <v>26</v>
      </c>
      <c r="B27">
        <v>288</v>
      </c>
      <c r="C27">
        <v>248</v>
      </c>
      <c r="D27">
        <f t="shared" si="0"/>
        <v>34.071428571428584</v>
      </c>
      <c r="E27">
        <f t="shared" si="1"/>
        <v>17.357142857142861</v>
      </c>
      <c r="F27">
        <f t="shared" si="2"/>
        <v>591.3826530612248</v>
      </c>
    </row>
    <row r="28" spans="1:6" x14ac:dyDescent="0.3">
      <c r="A28">
        <v>27</v>
      </c>
      <c r="B28">
        <v>244</v>
      </c>
      <c r="C28">
        <v>270</v>
      </c>
      <c r="D28">
        <f t="shared" si="0"/>
        <v>-9.9285714285714164</v>
      </c>
      <c r="E28">
        <f t="shared" si="1"/>
        <v>39.357142857142861</v>
      </c>
      <c r="F28">
        <f t="shared" si="2"/>
        <v>-390.7602040816322</v>
      </c>
    </row>
    <row r="29" spans="1:6" x14ac:dyDescent="0.3">
      <c r="A29">
        <v>28</v>
      </c>
      <c r="B29">
        <v>236</v>
      </c>
      <c r="C29">
        <v>242</v>
      </c>
      <c r="D29">
        <f t="shared" si="0"/>
        <v>-17.928571428571416</v>
      </c>
      <c r="E29">
        <f t="shared" si="1"/>
        <v>11.357142857142861</v>
      </c>
      <c r="F29">
        <f t="shared" si="2"/>
        <v>-203.61734693877546</v>
      </c>
    </row>
    <row r="31" spans="1:6" x14ac:dyDescent="0.3">
      <c r="A31" t="s">
        <v>3</v>
      </c>
      <c r="B31" s="1">
        <f>AVERAGE(B2:B29)</f>
        <v>253.92857142857142</v>
      </c>
      <c r="C31">
        <f>AVERAGE(C2:C29)</f>
        <v>230.64285714285714</v>
      </c>
    </row>
    <row r="32" spans="1:6" x14ac:dyDescent="0.3">
      <c r="B32">
        <f>_xlfn.STDEV.S(B2:B29)</f>
        <v>47.710491564130855</v>
      </c>
      <c r="C32">
        <f>_xlfn.STDEV.S(C2:C29)</f>
        <v>46.967454678125804</v>
      </c>
    </row>
    <row r="33" spans="1:6" x14ac:dyDescent="0.3">
      <c r="B33" s="2">
        <f>SKEW(B2:B29)</f>
        <v>-0.35133648442481147</v>
      </c>
      <c r="C33" s="2">
        <f>SKEW(C2:C29)</f>
        <v>1.9444974963386638E-2</v>
      </c>
    </row>
    <row r="34" spans="1:6" x14ac:dyDescent="0.3">
      <c r="B34">
        <f>KURT(B2:B29)</f>
        <v>0.47274849700717114</v>
      </c>
      <c r="C34">
        <f>KURT(C2:C29)</f>
        <v>1.3442983245956821</v>
      </c>
    </row>
    <row r="35" spans="1:6" x14ac:dyDescent="0.3">
      <c r="A35" s="1" t="s">
        <v>4</v>
      </c>
      <c r="B35" s="1">
        <f>B32/SQRT(28)</f>
        <v>9.0164354005239495</v>
      </c>
    </row>
    <row r="36" spans="1:6" x14ac:dyDescent="0.3">
      <c r="A36" t="s">
        <v>5</v>
      </c>
      <c r="B36" s="2">
        <f>SQRT((6*28*27)/(26*29*31))</f>
        <v>0.44052443524052159</v>
      </c>
    </row>
    <row r="37" spans="1:6" x14ac:dyDescent="0.3">
      <c r="A37" t="s">
        <v>7</v>
      </c>
      <c r="D37">
        <f>CORREL(B2:B29,C2:C29)</f>
        <v>0.67318140864032849</v>
      </c>
    </row>
    <row r="38" spans="1:6" x14ac:dyDescent="0.3">
      <c r="A38" t="s">
        <v>6</v>
      </c>
      <c r="F38">
        <f>SUM(F2:F29)/27</f>
        <v>1508.4920634920638</v>
      </c>
    </row>
    <row r="39" spans="1:6" x14ac:dyDescent="0.3">
      <c r="A39" t="s">
        <v>8</v>
      </c>
      <c r="F39">
        <f>(F38)/(B32*C32)</f>
        <v>0.67318140864032849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9"/>
  <sheetViews>
    <sheetView workbookViewId="0">
      <selection activeCell="P29" sqref="P29"/>
    </sheetView>
  </sheetViews>
  <sheetFormatPr defaultRowHeight="14.4" x14ac:dyDescent="0.3"/>
  <sheetData>
    <row r="1" spans="1:4" x14ac:dyDescent="0.3">
      <c r="B1" t="s">
        <v>2</v>
      </c>
      <c r="C1" t="s">
        <v>0</v>
      </c>
    </row>
    <row r="2" spans="1:4" x14ac:dyDescent="0.3">
      <c r="A2">
        <v>0</v>
      </c>
      <c r="B2">
        <v>1</v>
      </c>
      <c r="C2">
        <v>270</v>
      </c>
      <c r="D2">
        <v>0</v>
      </c>
    </row>
    <row r="3" spans="1:4" x14ac:dyDescent="0.3">
      <c r="A3">
        <v>0</v>
      </c>
      <c r="B3">
        <v>2</v>
      </c>
      <c r="C3">
        <v>236</v>
      </c>
      <c r="D3">
        <v>0</v>
      </c>
    </row>
    <row r="4" spans="1:4" x14ac:dyDescent="0.3">
      <c r="A4">
        <v>0</v>
      </c>
      <c r="B4">
        <v>3</v>
      </c>
      <c r="C4">
        <v>210</v>
      </c>
      <c r="D4">
        <v>0</v>
      </c>
    </row>
    <row r="5" spans="1:4" x14ac:dyDescent="0.3">
      <c r="A5">
        <v>0</v>
      </c>
      <c r="B5">
        <v>4</v>
      </c>
      <c r="C5">
        <v>142</v>
      </c>
      <c r="D5">
        <v>0</v>
      </c>
    </row>
    <row r="6" spans="1:4" x14ac:dyDescent="0.3">
      <c r="A6">
        <v>0</v>
      </c>
      <c r="B6">
        <v>5</v>
      </c>
      <c r="C6">
        <v>280</v>
      </c>
      <c r="D6">
        <v>0</v>
      </c>
    </row>
    <row r="7" spans="1:4" x14ac:dyDescent="0.3">
      <c r="A7">
        <v>0</v>
      </c>
      <c r="B7">
        <v>6</v>
      </c>
      <c r="C7">
        <v>272</v>
      </c>
      <c r="D7">
        <v>0</v>
      </c>
    </row>
    <row r="8" spans="1:4" x14ac:dyDescent="0.3">
      <c r="A8">
        <v>0</v>
      </c>
      <c r="B8">
        <v>7</v>
      </c>
      <c r="C8">
        <v>160</v>
      </c>
      <c r="D8">
        <v>0</v>
      </c>
    </row>
    <row r="9" spans="1:4" x14ac:dyDescent="0.3">
      <c r="A9">
        <v>0</v>
      </c>
      <c r="B9">
        <v>8</v>
      </c>
      <c r="C9">
        <v>220</v>
      </c>
      <c r="D9">
        <v>0</v>
      </c>
    </row>
    <row r="10" spans="1:4" x14ac:dyDescent="0.3">
      <c r="A10">
        <v>0</v>
      </c>
      <c r="B10">
        <v>9</v>
      </c>
      <c r="C10">
        <v>226</v>
      </c>
      <c r="D10">
        <v>0</v>
      </c>
    </row>
    <row r="11" spans="1:4" x14ac:dyDescent="0.3">
      <c r="A11">
        <v>0</v>
      </c>
      <c r="B11">
        <v>10</v>
      </c>
      <c r="C11">
        <v>242</v>
      </c>
      <c r="D11">
        <v>0</v>
      </c>
    </row>
    <row r="12" spans="1:4" x14ac:dyDescent="0.3">
      <c r="A12">
        <v>0</v>
      </c>
      <c r="B12">
        <v>11</v>
      </c>
      <c r="C12">
        <v>186</v>
      </c>
      <c r="D12">
        <v>0</v>
      </c>
    </row>
    <row r="13" spans="1:4" x14ac:dyDescent="0.3">
      <c r="A13">
        <v>0</v>
      </c>
      <c r="B13">
        <v>12</v>
      </c>
      <c r="C13">
        <v>266</v>
      </c>
      <c r="D13">
        <v>0</v>
      </c>
    </row>
    <row r="14" spans="1:4" x14ac:dyDescent="0.3">
      <c r="A14">
        <v>0</v>
      </c>
      <c r="B14">
        <v>13</v>
      </c>
      <c r="C14">
        <v>206</v>
      </c>
      <c r="D14">
        <v>0</v>
      </c>
    </row>
    <row r="15" spans="1:4" x14ac:dyDescent="0.3">
      <c r="A15">
        <v>0</v>
      </c>
      <c r="B15">
        <v>14</v>
      </c>
      <c r="C15">
        <v>318</v>
      </c>
      <c r="D15">
        <v>0</v>
      </c>
    </row>
    <row r="16" spans="1:4" x14ac:dyDescent="0.3">
      <c r="A16">
        <v>0</v>
      </c>
      <c r="B16">
        <v>15</v>
      </c>
      <c r="C16">
        <v>294</v>
      </c>
      <c r="D16">
        <v>0</v>
      </c>
    </row>
    <row r="17" spans="1:10" x14ac:dyDescent="0.3">
      <c r="A17">
        <v>0</v>
      </c>
      <c r="B17">
        <v>16</v>
      </c>
      <c r="C17">
        <v>282</v>
      </c>
      <c r="D17">
        <v>0</v>
      </c>
      <c r="F17">
        <v>200</v>
      </c>
      <c r="G17">
        <f t="array" ref="G17:G21">FREQUENCY(C2:C29,F17:F20)</f>
        <v>3</v>
      </c>
      <c r="H17">
        <f>G17</f>
        <v>3</v>
      </c>
      <c r="I17">
        <f>H17/28</f>
        <v>0.10714285714285714</v>
      </c>
      <c r="J17">
        <f>_xlfn.NORM.INV(I17,0,1)</f>
        <v>-1.2418667918433208</v>
      </c>
    </row>
    <row r="18" spans="1:10" x14ac:dyDescent="0.3">
      <c r="A18">
        <v>0</v>
      </c>
      <c r="B18">
        <v>17</v>
      </c>
      <c r="C18">
        <v>234</v>
      </c>
      <c r="D18">
        <v>0</v>
      </c>
      <c r="F18">
        <v>232</v>
      </c>
      <c r="G18">
        <v>5</v>
      </c>
      <c r="H18">
        <f>H17+G18</f>
        <v>8</v>
      </c>
      <c r="I18">
        <f t="shared" ref="I18:I20" si="0">H18/28</f>
        <v>0.2857142857142857</v>
      </c>
      <c r="J18">
        <f t="shared" ref="J18:J20" si="1">_xlfn.NORM.INV(I18,0,1)</f>
        <v>-0.56594882193286311</v>
      </c>
    </row>
    <row r="19" spans="1:10" x14ac:dyDescent="0.3">
      <c r="A19">
        <v>0</v>
      </c>
      <c r="B19">
        <v>18</v>
      </c>
      <c r="C19">
        <v>224</v>
      </c>
      <c r="D19">
        <v>0</v>
      </c>
      <c r="F19">
        <v>255</v>
      </c>
      <c r="G19">
        <v>5</v>
      </c>
      <c r="H19">
        <f>H18+G19</f>
        <v>13</v>
      </c>
      <c r="I19">
        <f t="shared" si="0"/>
        <v>0.4642857142857143</v>
      </c>
      <c r="J19">
        <f t="shared" si="1"/>
        <v>-8.9642351075762544E-2</v>
      </c>
    </row>
    <row r="20" spans="1:10" x14ac:dyDescent="0.3">
      <c r="A20">
        <v>0</v>
      </c>
      <c r="B20">
        <v>19</v>
      </c>
      <c r="C20">
        <v>276</v>
      </c>
      <c r="D20">
        <v>0</v>
      </c>
      <c r="F20">
        <v>305</v>
      </c>
      <c r="G20">
        <v>12</v>
      </c>
      <c r="H20">
        <f>H19+G20</f>
        <v>25</v>
      </c>
      <c r="I20">
        <f t="shared" si="0"/>
        <v>0.8928571428571429</v>
      </c>
      <c r="J20">
        <f t="shared" si="1"/>
        <v>1.2418667918433208</v>
      </c>
    </row>
    <row r="21" spans="1:10" x14ac:dyDescent="0.3">
      <c r="A21">
        <v>0</v>
      </c>
      <c r="B21">
        <v>20</v>
      </c>
      <c r="C21">
        <v>282</v>
      </c>
      <c r="D21">
        <v>0</v>
      </c>
      <c r="G21">
        <v>3</v>
      </c>
    </row>
    <row r="22" spans="1:10" x14ac:dyDescent="0.3">
      <c r="A22">
        <v>0</v>
      </c>
      <c r="B22">
        <v>21</v>
      </c>
      <c r="C22">
        <v>360</v>
      </c>
      <c r="D22">
        <v>0</v>
      </c>
    </row>
    <row r="23" spans="1:10" x14ac:dyDescent="0.3">
      <c r="A23">
        <v>0</v>
      </c>
      <c r="B23">
        <v>22</v>
      </c>
      <c r="C23">
        <v>310</v>
      </c>
      <c r="D23">
        <v>0</v>
      </c>
    </row>
    <row r="24" spans="1:10" x14ac:dyDescent="0.3">
      <c r="A24">
        <v>0</v>
      </c>
      <c r="B24">
        <v>23</v>
      </c>
      <c r="C24">
        <v>280</v>
      </c>
      <c r="D24">
        <v>0</v>
      </c>
    </row>
    <row r="25" spans="1:10" x14ac:dyDescent="0.3">
      <c r="A25">
        <v>0</v>
      </c>
      <c r="B25">
        <v>24</v>
      </c>
      <c r="C25">
        <v>278</v>
      </c>
      <c r="D25">
        <v>0</v>
      </c>
    </row>
    <row r="26" spans="1:10" x14ac:dyDescent="0.3">
      <c r="A26">
        <v>0</v>
      </c>
      <c r="B26">
        <v>25</v>
      </c>
      <c r="C26">
        <v>288</v>
      </c>
      <c r="D26">
        <v>0</v>
      </c>
    </row>
    <row r="27" spans="1:10" x14ac:dyDescent="0.3">
      <c r="A27">
        <v>0</v>
      </c>
      <c r="B27">
        <v>26</v>
      </c>
      <c r="C27">
        <v>288</v>
      </c>
      <c r="D27">
        <v>0</v>
      </c>
    </row>
    <row r="28" spans="1:10" x14ac:dyDescent="0.3">
      <c r="A28">
        <v>0</v>
      </c>
      <c r="B28">
        <v>27</v>
      </c>
      <c r="C28">
        <v>244</v>
      </c>
      <c r="D28">
        <v>0</v>
      </c>
    </row>
    <row r="29" spans="1:10" x14ac:dyDescent="0.3">
      <c r="A29">
        <v>0</v>
      </c>
      <c r="B29">
        <v>28</v>
      </c>
      <c r="C29">
        <v>236</v>
      </c>
      <c r="D29">
        <v>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9CD43-F3BA-45E5-B9CA-5AA470ED0B7D}">
  <dimension ref="B1:E5"/>
  <sheetViews>
    <sheetView tabSelected="1" workbookViewId="0">
      <selection activeCell="F4" sqref="F4"/>
    </sheetView>
  </sheetViews>
  <sheetFormatPr defaultRowHeight="14.4" x14ac:dyDescent="0.3"/>
  <sheetData>
    <row r="1" spans="2:5" x14ac:dyDescent="0.3">
      <c r="B1" s="3" t="s">
        <v>9</v>
      </c>
      <c r="C1" s="3"/>
      <c r="D1" s="3"/>
      <c r="E1" s="3"/>
    </row>
    <row r="3" spans="2:5" x14ac:dyDescent="0.3">
      <c r="B3">
        <v>1</v>
      </c>
      <c r="C3" s="1">
        <f>2*_xlfn.NORM.DIST(B3,0,1,TRUE)-1</f>
        <v>0.68268949213708607</v>
      </c>
    </row>
    <row r="4" spans="2:5" x14ac:dyDescent="0.3">
      <c r="B4">
        <v>2</v>
      </c>
      <c r="C4" s="1">
        <f t="shared" ref="C4:C5" si="0">2*_xlfn.NORM.DIST(B4,0,1,TRUE)-1</f>
        <v>0.95449973610364158</v>
      </c>
    </row>
    <row r="5" spans="2:5" x14ac:dyDescent="0.3">
      <c r="B5">
        <v>3</v>
      </c>
      <c r="C5" s="1">
        <f t="shared" si="0"/>
        <v>0.99730020393673979</v>
      </c>
    </row>
  </sheetData>
  <mergeCells count="1">
    <mergeCell ref="B1:E1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cholestr</vt:lpstr>
      <vt:lpstr>Munka1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koitomi</dc:creator>
  <cp:lastModifiedBy>koitomi</cp:lastModifiedBy>
  <dcterms:created xsi:type="dcterms:W3CDTF">2018-02-19T08:56:11Z</dcterms:created>
  <dcterms:modified xsi:type="dcterms:W3CDTF">2019-02-22T15:35:55Z</dcterms:modified>
</cp:coreProperties>
</file>