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BME\Aktuális félév\A4 valszám\ea\ea 2019-11-07\"/>
    </mc:Choice>
  </mc:AlternateContent>
  <xr:revisionPtr revIDLastSave="0" documentId="13_ncr:1_{BA70BBF4-ECBD-42AB-82A0-83C86940354B}" xr6:coauthVersionLast="45" xr6:coauthVersionMax="45" xr10:uidLastSave="{00000000-0000-0000-0000-000000000000}"/>
  <bookViews>
    <workbookView xWindow="-120" yWindow="-120" windowWidth="20730" windowHeight="11160" tabRatio="862" xr2:uid="{00000000-000D-0000-FFFF-FFFF00000000}"/>
  </bookViews>
  <sheets>
    <sheet name="Cím" sheetId="10" r:id="rId1"/>
    <sheet name="1" sheetId="1" r:id="rId2"/>
    <sheet name="2" sheetId="13" r:id="rId3"/>
    <sheet name="3" sheetId="22" r:id="rId4"/>
    <sheet name="4" sheetId="12" r:id="rId5"/>
    <sheet name="5" sheetId="24" r:id="rId6"/>
    <sheet name="6" sheetId="25" r:id="rId7"/>
    <sheet name="7" sheetId="26" r:id="rId8"/>
    <sheet name="Vége" sheetId="11" r:id="rId9"/>
    <sheet name="s1" sheetId="2" r:id="rId10"/>
    <sheet name="s2" sheetId="23" r:id="rId11"/>
    <sheet name="s3" sheetId="5" r:id="rId12"/>
    <sheet name="s4" sheetId="9" r:id="rId13"/>
  </sheets>
  <definedNames>
    <definedName name="A">'5'!$J$24</definedName>
    <definedName name="axis_1">'s4'!$B$2</definedName>
    <definedName name="axis_2">'s4'!$B$5</definedName>
    <definedName name="B">'5'!$L$24</definedName>
    <definedName name="k">'1'!$B$23:$AF$23</definedName>
    <definedName name="k_2">'s1'!$A$2:$A$205</definedName>
    <definedName name="k_3">#REF!</definedName>
    <definedName name="n">'1'!$D$5</definedName>
    <definedName name="p">'1'!$D$8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25" l="1"/>
  <c r="G26" i="25"/>
  <c r="K26" i="25"/>
  <c r="M26" i="25"/>
  <c r="H6" i="5" l="1"/>
  <c r="H13" i="5"/>
  <c r="H14" i="5"/>
  <c r="H7" i="5"/>
  <c r="E27" i="26"/>
  <c r="G27" i="26"/>
  <c r="U16" i="12"/>
  <c r="U9" i="12"/>
  <c r="U16" i="22"/>
  <c r="H15" i="5" s="1"/>
  <c r="M31" i="26"/>
  <c r="K31" i="26"/>
  <c r="M27" i="26"/>
  <c r="V8" i="26" s="1"/>
  <c r="K27" i="26"/>
  <c r="V15" i="26"/>
  <c r="T15" i="26"/>
  <c r="K19" i="5"/>
  <c r="L19" i="5"/>
  <c r="K17" i="5"/>
  <c r="L17" i="5"/>
  <c r="C23" i="1"/>
  <c r="D23" i="1" s="1"/>
  <c r="E23" i="1" s="1"/>
  <c r="E24" i="1" s="1"/>
  <c r="B24" i="1"/>
  <c r="K8" i="5"/>
  <c r="K9" i="5" s="1"/>
  <c r="N2" i="2"/>
  <c r="K2" i="2"/>
  <c r="M6" i="2"/>
  <c r="M10" i="2" s="1"/>
  <c r="M14" i="2" s="1"/>
  <c r="M18" i="2" s="1"/>
  <c r="M22" i="2" s="1"/>
  <c r="M26" i="2" s="1"/>
  <c r="M30" i="2" s="1"/>
  <c r="M34" i="2" s="1"/>
  <c r="M38" i="2" s="1"/>
  <c r="M42" i="2" s="1"/>
  <c r="M46" i="2" s="1"/>
  <c r="M50" i="2" s="1"/>
  <c r="M54" i="2" s="1"/>
  <c r="M58" i="2" s="1"/>
  <c r="M62" i="2" s="1"/>
  <c r="M66" i="2" s="1"/>
  <c r="M70" i="2" s="1"/>
  <c r="M74" i="2" s="1"/>
  <c r="M78" i="2" s="1"/>
  <c r="M82" i="2" s="1"/>
  <c r="M86" i="2" s="1"/>
  <c r="M90" i="2" s="1"/>
  <c r="M94" i="2" s="1"/>
  <c r="M98" i="2" s="1"/>
  <c r="M102" i="2" s="1"/>
  <c r="M106" i="2" s="1"/>
  <c r="M110" i="2" s="1"/>
  <c r="M114" i="2" s="1"/>
  <c r="M118" i="2" s="1"/>
  <c r="M122" i="2" s="1"/>
  <c r="M126" i="2" s="1"/>
  <c r="M130" i="2" s="1"/>
  <c r="M134" i="2" s="1"/>
  <c r="M138" i="2" s="1"/>
  <c r="M142" i="2" s="1"/>
  <c r="M146" i="2" s="1"/>
  <c r="M150" i="2" s="1"/>
  <c r="M154" i="2" s="1"/>
  <c r="M158" i="2" s="1"/>
  <c r="M162" i="2" s="1"/>
  <c r="M166" i="2" s="1"/>
  <c r="M170" i="2" s="1"/>
  <c r="M174" i="2" s="1"/>
  <c r="M178" i="2" s="1"/>
  <c r="M182" i="2" s="1"/>
  <c r="M186" i="2" s="1"/>
  <c r="M190" i="2" s="1"/>
  <c r="M194" i="2" s="1"/>
  <c r="M198" i="2" s="1"/>
  <c r="M202" i="2" s="1"/>
  <c r="C202" i="2"/>
  <c r="C205" i="2" s="1"/>
  <c r="A6" i="2"/>
  <c r="N6" i="2" s="1"/>
  <c r="C198" i="2"/>
  <c r="C201" i="2" s="1"/>
  <c r="C194" i="2"/>
  <c r="C197" i="2" s="1"/>
  <c r="C190" i="2"/>
  <c r="C193" i="2" s="1"/>
  <c r="C186" i="2"/>
  <c r="C189" i="2"/>
  <c r="C182" i="2"/>
  <c r="C185" i="2" s="1"/>
  <c r="C178" i="2"/>
  <c r="C181" i="2"/>
  <c r="C174" i="2"/>
  <c r="C177" i="2" s="1"/>
  <c r="C170" i="2"/>
  <c r="C173" i="2" s="1"/>
  <c r="C166" i="2"/>
  <c r="C169" i="2" s="1"/>
  <c r="C162" i="2"/>
  <c r="C165" i="2" s="1"/>
  <c r="C158" i="2"/>
  <c r="C161" i="2" s="1"/>
  <c r="C154" i="2"/>
  <c r="C157" i="2"/>
  <c r="C150" i="2"/>
  <c r="C153" i="2" s="1"/>
  <c r="C146" i="2"/>
  <c r="C149" i="2"/>
  <c r="C142" i="2"/>
  <c r="C145" i="2" s="1"/>
  <c r="C138" i="2"/>
  <c r="C141" i="2" s="1"/>
  <c r="C134" i="2"/>
  <c r="C137" i="2" s="1"/>
  <c r="C130" i="2"/>
  <c r="C133" i="2" s="1"/>
  <c r="C126" i="2"/>
  <c r="C129" i="2" s="1"/>
  <c r="C122" i="2"/>
  <c r="C125" i="2"/>
  <c r="C118" i="2"/>
  <c r="C121" i="2" s="1"/>
  <c r="C114" i="2"/>
  <c r="C117" i="2"/>
  <c r="C110" i="2"/>
  <c r="C113" i="2" s="1"/>
  <c r="C106" i="2"/>
  <c r="C109" i="2" s="1"/>
  <c r="C102" i="2"/>
  <c r="C105" i="2" s="1"/>
  <c r="C98" i="2"/>
  <c r="C101" i="2" s="1"/>
  <c r="C94" i="2"/>
  <c r="C97" i="2" s="1"/>
  <c r="C90" i="2"/>
  <c r="C93" i="2"/>
  <c r="C86" i="2"/>
  <c r="C89" i="2" s="1"/>
  <c r="C82" i="2"/>
  <c r="C85" i="2"/>
  <c r="C78" i="2"/>
  <c r="C81" i="2" s="1"/>
  <c r="C74" i="2"/>
  <c r="C77" i="2" s="1"/>
  <c r="C70" i="2"/>
  <c r="C73" i="2" s="1"/>
  <c r="C66" i="2"/>
  <c r="C69" i="2" s="1"/>
  <c r="C62" i="2"/>
  <c r="C65" i="2" s="1"/>
  <c r="C58" i="2"/>
  <c r="C61" i="2"/>
  <c r="C54" i="2"/>
  <c r="C57" i="2" s="1"/>
  <c r="C50" i="2"/>
  <c r="C53" i="2"/>
  <c r="C46" i="2"/>
  <c r="C49" i="2" s="1"/>
  <c r="C42" i="2"/>
  <c r="C45" i="2" s="1"/>
  <c r="C38" i="2"/>
  <c r="C41" i="2" s="1"/>
  <c r="C34" i="2"/>
  <c r="C37" i="2" s="1"/>
  <c r="C30" i="2"/>
  <c r="C33" i="2" s="1"/>
  <c r="C26" i="2"/>
  <c r="C29" i="2"/>
  <c r="C22" i="2"/>
  <c r="C25" i="2" s="1"/>
  <c r="C18" i="2"/>
  <c r="C21" i="2"/>
  <c r="C14" i="2"/>
  <c r="C17" i="2" s="1"/>
  <c r="C10" i="2"/>
  <c r="C13" i="2" s="1"/>
  <c r="A3" i="2"/>
  <c r="C3" i="2" s="1"/>
  <c r="C4" i="2" s="1"/>
  <c r="C6" i="2"/>
  <c r="C9" i="2" s="1"/>
  <c r="C2" i="2"/>
  <c r="C5" i="2" s="1"/>
  <c r="B2" i="2"/>
  <c r="B3" i="2" s="1"/>
  <c r="B4" i="2" s="1"/>
  <c r="B5" i="2" s="1"/>
  <c r="F2" i="2"/>
  <c r="E2" i="5"/>
  <c r="K11" i="5"/>
  <c r="K12" i="5"/>
  <c r="L11" i="5"/>
  <c r="L8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T3" i="2"/>
  <c r="S3" i="2"/>
  <c r="I3" i="5"/>
  <c r="H3" i="5"/>
  <c r="G202" i="2"/>
  <c r="G205" i="2" s="1"/>
  <c r="G198" i="2"/>
  <c r="G201" i="2" s="1"/>
  <c r="G194" i="2"/>
  <c r="G197" i="2" s="1"/>
  <c r="G190" i="2"/>
  <c r="G193" i="2"/>
  <c r="G186" i="2"/>
  <c r="G189" i="2" s="1"/>
  <c r="G182" i="2"/>
  <c r="G185" i="2"/>
  <c r="G178" i="2"/>
  <c r="G181" i="2" s="1"/>
  <c r="G174" i="2"/>
  <c r="G177" i="2" s="1"/>
  <c r="G170" i="2"/>
  <c r="G173" i="2" s="1"/>
  <c r="G166" i="2"/>
  <c r="G169" i="2" s="1"/>
  <c r="G162" i="2"/>
  <c r="G165" i="2" s="1"/>
  <c r="G158" i="2"/>
  <c r="G161" i="2"/>
  <c r="G154" i="2"/>
  <c r="G157" i="2" s="1"/>
  <c r="G150" i="2"/>
  <c r="G153" i="2"/>
  <c r="G146" i="2"/>
  <c r="G149" i="2" s="1"/>
  <c r="G142" i="2"/>
  <c r="G145" i="2" s="1"/>
  <c r="G138" i="2"/>
  <c r="G141" i="2" s="1"/>
  <c r="G134" i="2"/>
  <c r="G137" i="2" s="1"/>
  <c r="G130" i="2"/>
  <c r="G133" i="2" s="1"/>
  <c r="G126" i="2"/>
  <c r="G129" i="2"/>
  <c r="G122" i="2"/>
  <c r="G125" i="2" s="1"/>
  <c r="G118" i="2"/>
  <c r="G121" i="2"/>
  <c r="G114" i="2"/>
  <c r="G117" i="2" s="1"/>
  <c r="G110" i="2"/>
  <c r="G113" i="2" s="1"/>
  <c r="G106" i="2"/>
  <c r="G109" i="2" s="1"/>
  <c r="G102" i="2"/>
  <c r="G105" i="2" s="1"/>
  <c r="G98" i="2"/>
  <c r="G101" i="2" s="1"/>
  <c r="G94" i="2"/>
  <c r="G97" i="2"/>
  <c r="G90" i="2"/>
  <c r="G93" i="2" s="1"/>
  <c r="G86" i="2"/>
  <c r="G89" i="2"/>
  <c r="G82" i="2"/>
  <c r="G85" i="2" s="1"/>
  <c r="G78" i="2"/>
  <c r="G81" i="2" s="1"/>
  <c r="G74" i="2"/>
  <c r="G77" i="2" s="1"/>
  <c r="G70" i="2"/>
  <c r="G73" i="2" s="1"/>
  <c r="G66" i="2"/>
  <c r="G69" i="2" s="1"/>
  <c r="G62" i="2"/>
  <c r="G65" i="2"/>
  <c r="G58" i="2"/>
  <c r="G61" i="2" s="1"/>
  <c r="G54" i="2"/>
  <c r="G57" i="2"/>
  <c r="G50" i="2"/>
  <c r="G53" i="2" s="1"/>
  <c r="G46" i="2"/>
  <c r="G49" i="2" s="1"/>
  <c r="G42" i="2"/>
  <c r="G45" i="2" s="1"/>
  <c r="G38" i="2"/>
  <c r="G41" i="2" s="1"/>
  <c r="G34" i="2"/>
  <c r="G37" i="2" s="1"/>
  <c r="G30" i="2"/>
  <c r="G33" i="2"/>
  <c r="G26" i="2"/>
  <c r="G29" i="2" s="1"/>
  <c r="G22" i="2"/>
  <c r="G25" i="2"/>
  <c r="G18" i="2"/>
  <c r="G21" i="2" s="1"/>
  <c r="G14" i="2"/>
  <c r="G17" i="2" s="1"/>
  <c r="G10" i="2"/>
  <c r="G13" i="2" s="1"/>
  <c r="G6" i="2"/>
  <c r="G9" i="2" s="1"/>
  <c r="P2" i="2"/>
  <c r="A9" i="2"/>
  <c r="A8" i="2"/>
  <c r="A5" i="2"/>
  <c r="A4" i="2"/>
  <c r="P5" i="2"/>
  <c r="J6" i="2"/>
  <c r="J10" i="2" s="1"/>
  <c r="J14" i="2" s="1"/>
  <c r="J18" i="2" s="1"/>
  <c r="J22" i="2" s="1"/>
  <c r="J26" i="2" s="1"/>
  <c r="J30" i="2" s="1"/>
  <c r="J34" i="2" s="1"/>
  <c r="J38" i="2" s="1"/>
  <c r="J42" i="2" s="1"/>
  <c r="J46" i="2" s="1"/>
  <c r="J50" i="2" s="1"/>
  <c r="J54" i="2" s="1"/>
  <c r="J58" i="2" s="1"/>
  <c r="J62" i="2" s="1"/>
  <c r="J66" i="2" s="1"/>
  <c r="J70" i="2" s="1"/>
  <c r="J74" i="2" s="1"/>
  <c r="J78" i="2" s="1"/>
  <c r="J82" i="2" s="1"/>
  <c r="J86" i="2" s="1"/>
  <c r="J90" i="2" s="1"/>
  <c r="J94" i="2" s="1"/>
  <c r="J98" i="2" s="1"/>
  <c r="J102" i="2" s="1"/>
  <c r="J106" i="2" s="1"/>
  <c r="J110" i="2" s="1"/>
  <c r="J114" i="2" s="1"/>
  <c r="J118" i="2" s="1"/>
  <c r="J122" i="2" s="1"/>
  <c r="J126" i="2" s="1"/>
  <c r="J130" i="2" s="1"/>
  <c r="J134" i="2" s="1"/>
  <c r="J138" i="2" s="1"/>
  <c r="J142" i="2" s="1"/>
  <c r="J146" i="2" s="1"/>
  <c r="J150" i="2" s="1"/>
  <c r="J154" i="2" s="1"/>
  <c r="J158" i="2" s="1"/>
  <c r="J162" i="2" s="1"/>
  <c r="J166" i="2" s="1"/>
  <c r="J170" i="2" s="1"/>
  <c r="J174" i="2" s="1"/>
  <c r="J178" i="2" s="1"/>
  <c r="J182" i="2" s="1"/>
  <c r="J186" i="2" s="1"/>
  <c r="J190" i="2" s="1"/>
  <c r="J194" i="2" s="1"/>
  <c r="J198" i="2" s="1"/>
  <c r="J202" i="2" s="1"/>
  <c r="U9" i="22"/>
  <c r="B6" i="23" s="1"/>
  <c r="F4" i="23" s="1"/>
  <c r="G7" i="23"/>
  <c r="G6" i="23"/>
  <c r="G12" i="23"/>
  <c r="G15" i="23"/>
  <c r="G14" i="23"/>
  <c r="G4" i="23"/>
  <c r="B27" i="22"/>
  <c r="C26" i="22"/>
  <c r="D26" i="22" s="1"/>
  <c r="E26" i="22" s="1"/>
  <c r="F26" i="22" s="1"/>
  <c r="G26" i="22" s="1"/>
  <c r="H26" i="22" s="1"/>
  <c r="I26" i="22" s="1"/>
  <c r="J26" i="22" s="1"/>
  <c r="K26" i="22" s="1"/>
  <c r="L26" i="22" s="1"/>
  <c r="M26" i="22" s="1"/>
  <c r="N26" i="22" s="1"/>
  <c r="O26" i="22" s="1"/>
  <c r="P26" i="22" s="1"/>
  <c r="Q26" i="22" s="1"/>
  <c r="R26" i="22" s="1"/>
  <c r="S26" i="22" s="1"/>
  <c r="T26" i="22" s="1"/>
  <c r="U26" i="22" s="1"/>
  <c r="V26" i="22" s="1"/>
  <c r="W26" i="22" s="1"/>
  <c r="X26" i="22" s="1"/>
  <c r="Y26" i="22" s="1"/>
  <c r="Z26" i="22" s="1"/>
  <c r="AA26" i="22" s="1"/>
  <c r="AB26" i="22" s="1"/>
  <c r="AC26" i="22" s="1"/>
  <c r="AD26" i="22" s="1"/>
  <c r="AE26" i="22" s="1"/>
  <c r="AF26" i="22" s="1"/>
  <c r="C26" i="13"/>
  <c r="D26" i="13" s="1"/>
  <c r="E26" i="13" s="1"/>
  <c r="F26" i="13" s="1"/>
  <c r="G26" i="13" s="1"/>
  <c r="H26" i="13" s="1"/>
  <c r="I26" i="13" s="1"/>
  <c r="J26" i="13" s="1"/>
  <c r="K26" i="13" s="1"/>
  <c r="L26" i="13" s="1"/>
  <c r="M26" i="13" s="1"/>
  <c r="N26" i="13" s="1"/>
  <c r="O26" i="13" s="1"/>
  <c r="P26" i="13" s="1"/>
  <c r="Q26" i="13" s="1"/>
  <c r="R26" i="13" s="1"/>
  <c r="S26" i="13" s="1"/>
  <c r="T26" i="13" s="1"/>
  <c r="U26" i="13" s="1"/>
  <c r="V26" i="13" s="1"/>
  <c r="W26" i="13" s="1"/>
  <c r="X26" i="13" s="1"/>
  <c r="Y26" i="13" s="1"/>
  <c r="Z26" i="13" s="1"/>
  <c r="AA26" i="13" s="1"/>
  <c r="AB26" i="13" s="1"/>
  <c r="AC26" i="13" s="1"/>
  <c r="AD26" i="13" s="1"/>
  <c r="AE26" i="13" s="1"/>
  <c r="AF26" i="13" s="1"/>
  <c r="B27" i="13"/>
  <c r="B3" i="9"/>
  <c r="A5" i="9"/>
  <c r="A6" i="9"/>
  <c r="B6" i="9"/>
  <c r="G2" i="2"/>
  <c r="G5" i="2" s="1"/>
  <c r="F3" i="2"/>
  <c r="F4" i="2" s="1"/>
  <c r="F5" i="2" s="1"/>
  <c r="F6" i="2"/>
  <c r="F7" i="2" s="1"/>
  <c r="F8" i="2"/>
  <c r="F9" i="2" s="1"/>
  <c r="K6" i="2"/>
  <c r="A10" i="2"/>
  <c r="A7" i="2"/>
  <c r="C7" i="2" s="1"/>
  <c r="C8" i="2" s="1"/>
  <c r="N10" i="2"/>
  <c r="A14" i="2"/>
  <c r="A11" i="2"/>
  <c r="C11" i="2" s="1"/>
  <c r="K10" i="2"/>
  <c r="B10" i="2"/>
  <c r="B11" i="2" s="1"/>
  <c r="B12" i="2" s="1"/>
  <c r="B13" i="2" s="1"/>
  <c r="A12" i="2"/>
  <c r="F10" i="2"/>
  <c r="F11" i="2"/>
  <c r="F12" i="2" s="1"/>
  <c r="F13" i="2" s="1"/>
  <c r="A13" i="2"/>
  <c r="G11" i="2"/>
  <c r="G12" i="2" s="1"/>
  <c r="B6" i="2"/>
  <c r="B7" i="2" s="1"/>
  <c r="B8" i="2" s="1"/>
  <c r="B9" i="2" s="1"/>
  <c r="C24" i="1"/>
  <c r="C12" i="2"/>
  <c r="G7" i="2"/>
  <c r="G8" i="2" s="1"/>
  <c r="F14" i="2"/>
  <c r="F15" i="2" s="1"/>
  <c r="F16" i="2" s="1"/>
  <c r="F17" i="2" s="1"/>
  <c r="G3" i="2"/>
  <c r="G4" i="2" s="1"/>
  <c r="C27" i="22" l="1"/>
  <c r="C27" i="13"/>
  <c r="A18" i="2"/>
  <c r="A17" i="2"/>
  <c r="A16" i="2"/>
  <c r="N14" i="2"/>
  <c r="B14" i="2"/>
  <c r="B15" i="2" s="1"/>
  <c r="B16" i="2" s="1"/>
  <c r="B17" i="2" s="1"/>
  <c r="K14" i="2"/>
  <c r="A15" i="2"/>
  <c r="T20" i="25"/>
  <c r="D27" i="22"/>
  <c r="V20" i="26"/>
  <c r="D24" i="1"/>
  <c r="D27" i="13"/>
  <c r="B10" i="23"/>
  <c r="F7" i="23" s="1"/>
  <c r="E27" i="13"/>
  <c r="F23" i="1"/>
  <c r="E27" i="22"/>
  <c r="H8" i="5"/>
  <c r="C15" i="2" l="1"/>
  <c r="C16" i="2" s="1"/>
  <c r="G15" i="2"/>
  <c r="G16" i="2" s="1"/>
  <c r="A19" i="2"/>
  <c r="B18" i="2"/>
  <c r="B19" i="2" s="1"/>
  <c r="B20" i="2" s="1"/>
  <c r="B21" i="2" s="1"/>
  <c r="F18" i="2"/>
  <c r="F19" i="2" s="1"/>
  <c r="F20" i="2" s="1"/>
  <c r="F21" i="2" s="1"/>
  <c r="N18" i="2"/>
  <c r="A22" i="2"/>
  <c r="A20" i="2"/>
  <c r="K18" i="2"/>
  <c r="A21" i="2"/>
  <c r="F6" i="23"/>
  <c r="F224" i="5"/>
  <c r="B81" i="5"/>
  <c r="B98" i="5"/>
  <c r="B365" i="5"/>
  <c r="F76" i="5"/>
  <c r="F41" i="5"/>
  <c r="F87" i="5"/>
  <c r="F2" i="5"/>
  <c r="B30" i="5"/>
  <c r="F220" i="5"/>
  <c r="B253" i="5"/>
  <c r="F171" i="5"/>
  <c r="B293" i="5"/>
  <c r="F34" i="5"/>
  <c r="F66" i="5"/>
  <c r="F98" i="5"/>
  <c r="F130" i="5"/>
  <c r="F158" i="5"/>
  <c r="F190" i="5"/>
  <c r="F222" i="5"/>
  <c r="F246" i="5"/>
  <c r="F269" i="5"/>
  <c r="F292" i="5"/>
  <c r="F310" i="5"/>
  <c r="F333" i="5"/>
  <c r="F356" i="5"/>
  <c r="B27" i="5"/>
  <c r="F58" i="5"/>
  <c r="F161" i="5"/>
  <c r="F193" i="5"/>
  <c r="F225" i="5"/>
  <c r="F249" i="5"/>
  <c r="F272" i="5"/>
  <c r="F290" i="5"/>
  <c r="F313" i="5"/>
  <c r="F336" i="5"/>
  <c r="F354" i="5"/>
  <c r="B47" i="5"/>
  <c r="B111" i="5"/>
  <c r="B175" i="5"/>
  <c r="B239" i="5"/>
  <c r="B303" i="5"/>
  <c r="B28" i="5"/>
  <c r="L12" i="5"/>
  <c r="F47" i="5"/>
  <c r="F111" i="5"/>
  <c r="F238" i="5"/>
  <c r="F261" i="5"/>
  <c r="F284" i="5"/>
  <c r="F302" i="5"/>
  <c r="F325" i="5"/>
  <c r="F348" i="5"/>
  <c r="F366" i="5"/>
  <c r="B51" i="5"/>
  <c r="B115" i="5"/>
  <c r="B179" i="5"/>
  <c r="B243" i="5"/>
  <c r="B307" i="5"/>
  <c r="B32" i="5"/>
  <c r="B96" i="5"/>
  <c r="B160" i="5"/>
  <c r="B224" i="5"/>
  <c r="B288" i="5"/>
  <c r="F68" i="5"/>
  <c r="F170" i="5"/>
  <c r="F234" i="5"/>
  <c r="F305" i="5"/>
  <c r="B91" i="5"/>
  <c r="B219" i="5"/>
  <c r="B8" i="5"/>
  <c r="B120" i="5"/>
  <c r="B204" i="5"/>
  <c r="B292" i="5"/>
  <c r="B41" i="5"/>
  <c r="B169" i="5"/>
  <c r="B297" i="5"/>
  <c r="B279" i="5"/>
  <c r="B266" i="5"/>
  <c r="B46" i="5"/>
  <c r="F323" i="5"/>
  <c r="F131" i="5"/>
  <c r="B165" i="5"/>
  <c r="F46" i="5"/>
  <c r="F78" i="5"/>
  <c r="F110" i="5"/>
  <c r="F142" i="5"/>
  <c r="F166" i="5"/>
  <c r="F198" i="5"/>
  <c r="F230" i="5"/>
  <c r="F253" i="5"/>
  <c r="F276" i="5"/>
  <c r="F294" i="5"/>
  <c r="F317" i="5"/>
  <c r="F340" i="5"/>
  <c r="F358" i="5"/>
  <c r="B43" i="5"/>
  <c r="F90" i="5"/>
  <c r="F169" i="5"/>
  <c r="F201" i="5"/>
  <c r="F233" i="5"/>
  <c r="F256" i="5"/>
  <c r="F274" i="5"/>
  <c r="F297" i="5"/>
  <c r="F320" i="5"/>
  <c r="F338" i="5"/>
  <c r="F361" i="5"/>
  <c r="B63" i="5"/>
  <c r="B127" i="5"/>
  <c r="B191" i="5"/>
  <c r="B255" i="5"/>
  <c r="B319" i="5"/>
  <c r="B44" i="5"/>
  <c r="F6" i="5"/>
  <c r="F70" i="5"/>
  <c r="F134" i="5"/>
  <c r="F245" i="5"/>
  <c r="F268" i="5"/>
  <c r="F286" i="5"/>
  <c r="B280" i="5"/>
  <c r="B322" i="5"/>
  <c r="F173" i="5"/>
  <c r="B326" i="5"/>
  <c r="F39" i="5"/>
  <c r="B58" i="5"/>
  <c r="F48" i="5"/>
  <c r="F80" i="5"/>
  <c r="F112" i="5"/>
  <c r="F144" i="5"/>
  <c r="F174" i="5"/>
  <c r="F206" i="5"/>
  <c r="F237" i="5"/>
  <c r="F260" i="5"/>
  <c r="F278" i="5"/>
  <c r="F301" i="5"/>
  <c r="F324" i="5"/>
  <c r="F342" i="5"/>
  <c r="F365" i="5"/>
  <c r="B59" i="5"/>
  <c r="F122" i="5"/>
  <c r="F177" i="5"/>
  <c r="F209" i="5"/>
  <c r="F240" i="5"/>
  <c r="F258" i="5"/>
  <c r="F281" i="5"/>
  <c r="F304" i="5"/>
  <c r="F322" i="5"/>
  <c r="F345" i="5"/>
  <c r="B15" i="5"/>
  <c r="B79" i="5"/>
  <c r="B143" i="5"/>
  <c r="B207" i="5"/>
  <c r="B271" i="5"/>
  <c r="B335" i="5"/>
  <c r="B60" i="5"/>
  <c r="F15" i="5"/>
  <c r="F79" i="5"/>
  <c r="F143" i="5"/>
  <c r="F128" i="5"/>
  <c r="F22" i="5"/>
  <c r="F150" i="5"/>
  <c r="F262" i="5"/>
  <c r="F349" i="5"/>
  <c r="F185" i="5"/>
  <c r="F288" i="5"/>
  <c r="B31" i="5"/>
  <c r="B287" i="5"/>
  <c r="F102" i="5"/>
  <c r="F270" i="5"/>
  <c r="F309" i="5"/>
  <c r="F334" i="5"/>
  <c r="F364" i="5"/>
  <c r="B67" i="5"/>
  <c r="B147" i="5"/>
  <c r="B227" i="5"/>
  <c r="B323" i="5"/>
  <c r="B64" i="5"/>
  <c r="B144" i="5"/>
  <c r="B240" i="5"/>
  <c r="F27" i="5"/>
  <c r="F154" i="5"/>
  <c r="F241" i="5"/>
  <c r="F362" i="5"/>
  <c r="B187" i="5"/>
  <c r="B40" i="5"/>
  <c r="B164" i="5"/>
  <c r="B268" i="5"/>
  <c r="B73" i="5"/>
  <c r="B233" i="5"/>
  <c r="B367" i="5"/>
  <c r="B170" i="5"/>
  <c r="B341" i="5"/>
  <c r="B118" i="5"/>
  <c r="B290" i="5"/>
  <c r="F291" i="5"/>
  <c r="F97" i="5"/>
  <c r="F204" i="5"/>
  <c r="F62" i="5"/>
  <c r="F152" i="5"/>
  <c r="F216" i="5"/>
  <c r="F296" i="5"/>
  <c r="B55" i="5"/>
  <c r="B199" i="5"/>
  <c r="B327" i="5"/>
  <c r="B104" i="5"/>
  <c r="B188" i="5"/>
  <c r="B276" i="5"/>
  <c r="F42" i="5"/>
  <c r="F146" i="5"/>
  <c r="F210" i="5"/>
  <c r="F280" i="5"/>
  <c r="B7" i="5"/>
  <c r="B171" i="5"/>
  <c r="B299" i="5"/>
  <c r="B88" i="5"/>
  <c r="B172" i="5"/>
  <c r="F126" i="5"/>
  <c r="B311" i="5"/>
  <c r="B284" i="5"/>
  <c r="B89" i="5"/>
  <c r="B257" i="5"/>
  <c r="B53" i="5"/>
  <c r="B277" i="5"/>
  <c r="B109" i="5"/>
  <c r="B342" i="5"/>
  <c r="F43" i="5"/>
  <c r="F212" i="5"/>
  <c r="B354" i="5"/>
  <c r="B26" i="5"/>
  <c r="F139" i="5"/>
  <c r="F101" i="5"/>
  <c r="F72" i="5"/>
  <c r="B230" i="5"/>
  <c r="F311" i="5"/>
  <c r="B285" i="5"/>
  <c r="F25" i="5"/>
  <c r="F321" i="5"/>
  <c r="B4" i="5"/>
  <c r="B300" i="5"/>
  <c r="B97" i="5"/>
  <c r="B273" i="5"/>
  <c r="B62" i="5"/>
  <c r="B286" i="5"/>
  <c r="B130" i="5"/>
  <c r="B348" i="5"/>
  <c r="B50" i="5"/>
  <c r="F196" i="5"/>
  <c r="B344" i="5"/>
  <c r="B5" i="5"/>
  <c r="F96" i="5"/>
  <c r="F89" i="5"/>
  <c r="F60" i="5"/>
  <c r="B210" i="5"/>
  <c r="F295" i="5"/>
  <c r="B262" i="5"/>
  <c r="F231" i="5"/>
  <c r="F167" i="5"/>
  <c r="F208" i="5"/>
  <c r="F113" i="5"/>
  <c r="F54" i="5"/>
  <c r="F182" i="5"/>
  <c r="F285" i="5"/>
  <c r="B11" i="5"/>
  <c r="F217" i="5"/>
  <c r="F306" i="5"/>
  <c r="B95" i="5"/>
  <c r="B12" i="5"/>
  <c r="F236" i="5"/>
  <c r="F277" i="5"/>
  <c r="F316" i="5"/>
  <c r="F341" i="5"/>
  <c r="B3" i="5"/>
  <c r="B83" i="5"/>
  <c r="B163" i="5"/>
  <c r="B259" i="5"/>
  <c r="B339" i="5"/>
  <c r="B80" i="5"/>
  <c r="B176" i="5"/>
  <c r="B256" i="5"/>
  <c r="F30" i="5"/>
  <c r="F186" i="5"/>
  <c r="F248" i="5"/>
  <c r="B39" i="5"/>
  <c r="B251" i="5"/>
  <c r="B72" i="5"/>
  <c r="B184" i="5"/>
  <c r="B312" i="5"/>
  <c r="B105" i="5"/>
  <c r="B265" i="5"/>
  <c r="B42" i="5"/>
  <c r="B213" i="5"/>
  <c r="B362" i="5"/>
  <c r="B162" i="5"/>
  <c r="B333" i="5"/>
  <c r="F243" i="5"/>
  <c r="F49" i="5"/>
  <c r="F172" i="5"/>
  <c r="F100" i="5"/>
  <c r="F168" i="5"/>
  <c r="F232" i="5"/>
  <c r="F346" i="5"/>
  <c r="B103" i="5"/>
  <c r="B231" i="5"/>
  <c r="B20" i="5"/>
  <c r="B124" i="5"/>
  <c r="B212" i="5"/>
  <c r="B296" i="5"/>
  <c r="F91" i="5"/>
  <c r="F162" i="5"/>
  <c r="F226" i="5"/>
  <c r="F330" i="5"/>
  <c r="B71" i="5"/>
  <c r="B203" i="5"/>
  <c r="B331" i="5"/>
  <c r="B108" i="5"/>
  <c r="B196" i="5"/>
  <c r="F176" i="5"/>
  <c r="B92" i="5"/>
  <c r="B320" i="5"/>
  <c r="B129" i="5"/>
  <c r="B305" i="5"/>
  <c r="B106" i="5"/>
  <c r="B330" i="5"/>
  <c r="B173" i="5"/>
  <c r="F363" i="5"/>
  <c r="F109" i="5"/>
  <c r="F164" i="5"/>
  <c r="B282" i="5"/>
  <c r="F331" i="5"/>
  <c r="B366" i="5"/>
  <c r="F57" i="5"/>
  <c r="F40" i="5"/>
  <c r="B146" i="5"/>
  <c r="F259" i="5"/>
  <c r="B134" i="5"/>
  <c r="F50" i="5"/>
  <c r="F328" i="5"/>
  <c r="B116" i="5"/>
  <c r="B324" i="5"/>
  <c r="B145" i="5"/>
  <c r="F203" i="5"/>
  <c r="F86" i="5"/>
  <c r="F214" i="5"/>
  <c r="F308" i="5"/>
  <c r="B75" i="5"/>
  <c r="F242" i="5"/>
  <c r="F329" i="5"/>
  <c r="B159" i="5"/>
  <c r="B76" i="5"/>
  <c r="F252" i="5"/>
  <c r="F293" i="5"/>
  <c r="F318" i="5"/>
  <c r="F350" i="5"/>
  <c r="B19" i="5"/>
  <c r="B99" i="5"/>
  <c r="B195" i="5"/>
  <c r="B275" i="5"/>
  <c r="B16" i="5"/>
  <c r="B112" i="5"/>
  <c r="B192" i="5"/>
  <c r="B272" i="5"/>
  <c r="F82" i="5"/>
  <c r="F202" i="5"/>
  <c r="F298" i="5"/>
  <c r="B123" i="5"/>
  <c r="B283" i="5"/>
  <c r="B100" i="5"/>
  <c r="B228" i="5"/>
  <c r="B328" i="5"/>
  <c r="B137" i="5"/>
  <c r="B329" i="5"/>
  <c r="B85" i="5"/>
  <c r="B254" i="5"/>
  <c r="B34" i="5"/>
  <c r="B205" i="5"/>
  <c r="B358" i="5"/>
  <c r="F157" i="5"/>
  <c r="F17" i="5"/>
  <c r="F10" i="5"/>
  <c r="F114" i="5"/>
  <c r="F184" i="5"/>
  <c r="F282" i="5"/>
  <c r="F353" i="5"/>
  <c r="B135" i="5"/>
  <c r="B263" i="5"/>
  <c r="B52" i="5"/>
  <c r="B148" i="5"/>
  <c r="B232" i="5"/>
  <c r="F4" i="5"/>
  <c r="F94" i="5"/>
  <c r="F178" i="5"/>
  <c r="F266" i="5"/>
  <c r="F337" i="5"/>
  <c r="B107" i="5"/>
  <c r="B235" i="5"/>
  <c r="B24" i="5"/>
  <c r="B132" i="5"/>
  <c r="B216" i="5"/>
  <c r="B23" i="5"/>
  <c r="B180" i="5"/>
  <c r="B340" i="5"/>
  <c r="B177" i="5"/>
  <c r="B343" i="5"/>
  <c r="B158" i="5"/>
  <c r="B2" i="5"/>
  <c r="B226" i="5"/>
  <c r="F303" i="5"/>
  <c r="F37" i="5"/>
  <c r="F116" i="5"/>
  <c r="B197" i="5"/>
  <c r="F287" i="5"/>
  <c r="B198" i="5"/>
  <c r="F136" i="5"/>
  <c r="F8" i="5"/>
  <c r="B61" i="5"/>
  <c r="F197" i="5"/>
  <c r="F129" i="5"/>
  <c r="F192" i="5"/>
  <c r="B87" i="5"/>
  <c r="B200" i="5"/>
  <c r="B17" i="5"/>
  <c r="B185" i="5"/>
  <c r="B347" i="5"/>
  <c r="B181" i="5"/>
  <c r="B13" i="5"/>
  <c r="B237" i="5"/>
  <c r="F279" i="5"/>
  <c r="F33" i="5"/>
  <c r="F95" i="5"/>
  <c r="B174" i="5"/>
  <c r="F271" i="5"/>
  <c r="B157" i="5"/>
  <c r="F124" i="5"/>
  <c r="B361" i="5"/>
  <c r="B38" i="5"/>
  <c r="F165" i="5"/>
  <c r="F117" i="5"/>
  <c r="F199" i="5"/>
  <c r="F36" i="5"/>
  <c r="F3" i="5"/>
  <c r="F153" i="5"/>
  <c r="F38" i="5"/>
  <c r="F357" i="5"/>
  <c r="B291" i="5"/>
  <c r="B304" i="5"/>
  <c r="B155" i="5"/>
  <c r="B9" i="5"/>
  <c r="B298" i="5"/>
  <c r="F145" i="5"/>
  <c r="F200" i="5"/>
  <c r="B295" i="5"/>
  <c r="F18" i="5"/>
  <c r="F344" i="5"/>
  <c r="B152" i="5"/>
  <c r="B49" i="5"/>
  <c r="B54" i="5"/>
  <c r="F52" i="5"/>
  <c r="F104" i="5"/>
  <c r="F81" i="5"/>
  <c r="B57" i="5"/>
  <c r="B117" i="5"/>
  <c r="B182" i="5"/>
  <c r="F85" i="5"/>
  <c r="B261" i="5"/>
  <c r="B345" i="5"/>
  <c r="F28" i="5"/>
  <c r="F247" i="5"/>
  <c r="F215" i="5"/>
  <c r="F250" i="5"/>
  <c r="B247" i="5"/>
  <c r="B264" i="5"/>
  <c r="B65" i="5"/>
  <c r="B241" i="5"/>
  <c r="B21" i="5"/>
  <c r="B245" i="5"/>
  <c r="B86" i="5"/>
  <c r="B310" i="5"/>
  <c r="F181" i="5"/>
  <c r="F228" i="5"/>
  <c r="F20" i="5"/>
  <c r="B69" i="5"/>
  <c r="F189" i="5"/>
  <c r="F125" i="5"/>
  <c r="F88" i="5"/>
  <c r="B274" i="5"/>
  <c r="F335" i="5"/>
  <c r="B356" i="5"/>
  <c r="F53" i="5"/>
  <c r="F179" i="5"/>
  <c r="F83" i="5"/>
  <c r="B270" i="5"/>
  <c r="B78" i="5"/>
  <c r="F55" i="5"/>
  <c r="F207" i="5"/>
  <c r="B338" i="5"/>
  <c r="B133" i="5"/>
  <c r="B269" i="5"/>
  <c r="B209" i="5"/>
  <c r="F160" i="5"/>
  <c r="F103" i="5"/>
  <c r="B82" i="5"/>
  <c r="F299" i="5"/>
  <c r="F315" i="5"/>
  <c r="B337" i="5"/>
  <c r="B122" i="5"/>
  <c r="B37" i="5"/>
  <c r="F35" i="5"/>
  <c r="F191" i="5"/>
  <c r="B166" i="5"/>
  <c r="F343" i="5"/>
  <c r="B364" i="5"/>
  <c r="B289" i="5"/>
  <c r="F14" i="5"/>
  <c r="F163" i="5"/>
  <c r="B186" i="5"/>
  <c r="B206" i="5"/>
  <c r="F93" i="5"/>
  <c r="F63" i="5"/>
  <c r="B33" i="5"/>
  <c r="F187" i="5"/>
  <c r="B214" i="5"/>
  <c r="F23" i="5"/>
  <c r="F223" i="5"/>
  <c r="B302" i="5"/>
  <c r="B150" i="5"/>
  <c r="B121" i="5"/>
  <c r="F26" i="5"/>
  <c r="B29" i="5"/>
  <c r="F69" i="5"/>
  <c r="B355" i="5"/>
  <c r="B22" i="5"/>
  <c r="F29" i="5"/>
  <c r="F263" i="5"/>
  <c r="F105" i="5"/>
  <c r="B349" i="5"/>
  <c r="B14" i="5"/>
  <c r="F7" i="5"/>
  <c r="F251" i="5"/>
  <c r="F213" i="5"/>
  <c r="B360" i="5"/>
  <c r="F159" i="5"/>
  <c r="F121" i="5"/>
  <c r="F118" i="5"/>
  <c r="F265" i="5"/>
  <c r="F254" i="5"/>
  <c r="B35" i="5"/>
  <c r="B48" i="5"/>
  <c r="F106" i="5"/>
  <c r="B315" i="5"/>
  <c r="B201" i="5"/>
  <c r="B77" i="5"/>
  <c r="L9" i="5"/>
  <c r="F289" i="5"/>
  <c r="B84" i="5"/>
  <c r="F132" i="5"/>
  <c r="B139" i="5"/>
  <c r="F123" i="5"/>
  <c r="B217" i="5"/>
  <c r="B278" i="5"/>
  <c r="B110" i="5"/>
  <c r="B317" i="5"/>
  <c r="F314" i="5"/>
  <c r="B225" i="5"/>
  <c r="B234" i="5"/>
  <c r="B301" i="5"/>
  <c r="F5" i="5"/>
  <c r="B90" i="5"/>
  <c r="F137" i="5"/>
  <c r="B294" i="5"/>
  <c r="F11" i="5"/>
  <c r="F183" i="5"/>
  <c r="F257" i="5"/>
  <c r="B36" i="5"/>
  <c r="B308" i="5"/>
  <c r="B113" i="5"/>
  <c r="B281" i="5"/>
  <c r="B74" i="5"/>
  <c r="B309" i="5"/>
  <c r="B141" i="5"/>
  <c r="B353" i="5"/>
  <c r="F133" i="5"/>
  <c r="F188" i="5"/>
  <c r="B325" i="5"/>
  <c r="F359" i="5"/>
  <c r="F64" i="5"/>
  <c r="F77" i="5"/>
  <c r="F56" i="5"/>
  <c r="B189" i="5"/>
  <c r="F283" i="5"/>
  <c r="B221" i="5"/>
  <c r="F227" i="5"/>
  <c r="F51" i="5"/>
  <c r="F99" i="5"/>
  <c r="F108" i="5"/>
  <c r="B45" i="5"/>
  <c r="B229" i="5"/>
  <c r="F12" i="5"/>
  <c r="B218" i="5"/>
  <c r="B161" i="5"/>
  <c r="B142" i="5"/>
  <c r="F71" i="5"/>
  <c r="F44" i="5"/>
  <c r="B223" i="5"/>
  <c r="F332" i="5"/>
  <c r="B248" i="5"/>
  <c r="B126" i="5"/>
  <c r="F339" i="5"/>
  <c r="B167" i="5"/>
  <c r="F273" i="5"/>
  <c r="F75" i="5"/>
  <c r="F31" i="5"/>
  <c r="F92" i="5"/>
  <c r="F74" i="5"/>
  <c r="B258" i="5"/>
  <c r="F84" i="5"/>
  <c r="F120" i="5"/>
  <c r="F195" i="5"/>
  <c r="F175" i="5"/>
  <c r="F255" i="5"/>
  <c r="B242" i="5"/>
  <c r="F61" i="5"/>
  <c r="F275" i="5"/>
  <c r="B94" i="5"/>
  <c r="F244" i="5"/>
  <c r="F352" i="5"/>
  <c r="F300" i="5"/>
  <c r="B131" i="5"/>
  <c r="B128" i="5"/>
  <c r="F218" i="5"/>
  <c r="B140" i="5"/>
  <c r="B351" i="5"/>
  <c r="B246" i="5"/>
  <c r="F59" i="5"/>
  <c r="F360" i="5"/>
  <c r="B168" i="5"/>
  <c r="F194" i="5"/>
  <c r="B267" i="5"/>
  <c r="B183" i="5"/>
  <c r="B363" i="5"/>
  <c r="F229" i="5"/>
  <c r="F239" i="5"/>
  <c r="F355" i="5"/>
  <c r="B215" i="5"/>
  <c r="B313" i="5"/>
  <c r="B346" i="5"/>
  <c r="F351" i="5"/>
  <c r="F156" i="5"/>
  <c r="F319" i="5"/>
  <c r="F45" i="5"/>
  <c r="B125" i="5"/>
  <c r="B93" i="5"/>
  <c r="F151" i="5"/>
  <c r="F264" i="5"/>
  <c r="B136" i="5"/>
  <c r="B332" i="5"/>
  <c r="B153" i="5"/>
  <c r="B321" i="5"/>
  <c r="B138" i="5"/>
  <c r="B352" i="5"/>
  <c r="B194" i="5"/>
  <c r="F327" i="5"/>
  <c r="F73" i="5"/>
  <c r="F148" i="5"/>
  <c r="B238" i="5"/>
  <c r="F307" i="5"/>
  <c r="B306" i="5"/>
  <c r="F21" i="5"/>
  <c r="F24" i="5"/>
  <c r="B102" i="5"/>
  <c r="F235" i="5"/>
  <c r="B6" i="5"/>
  <c r="F211" i="5"/>
  <c r="F147" i="5"/>
  <c r="F19" i="5"/>
  <c r="B101" i="5"/>
  <c r="B314" i="5"/>
  <c r="F135" i="5"/>
  <c r="F107" i="5"/>
  <c r="B70" i="5"/>
  <c r="F13" i="5"/>
  <c r="B202" i="5"/>
  <c r="B236" i="5"/>
  <c r="B334" i="5"/>
  <c r="F141" i="5"/>
  <c r="F140" i="5"/>
  <c r="F127" i="5"/>
  <c r="B357" i="5"/>
  <c r="B336" i="5"/>
  <c r="F155" i="5"/>
  <c r="B250" i="5"/>
  <c r="F119" i="5"/>
  <c r="B178" i="5"/>
  <c r="F65" i="5"/>
  <c r="F180" i="5"/>
  <c r="B318" i="5"/>
  <c r="B316" i="5"/>
  <c r="F16" i="5"/>
  <c r="B249" i="5"/>
  <c r="F326" i="5"/>
  <c r="B211" i="5"/>
  <c r="B208" i="5"/>
  <c r="F312" i="5"/>
  <c r="F138" i="5"/>
  <c r="B252" i="5"/>
  <c r="B56" i="5"/>
  <c r="B244" i="5"/>
  <c r="B222" i="5"/>
  <c r="F9" i="5"/>
  <c r="B260" i="5"/>
  <c r="B10" i="5"/>
  <c r="B66" i="5"/>
  <c r="F205" i="5"/>
  <c r="F221" i="5"/>
  <c r="F347" i="5"/>
  <c r="B119" i="5"/>
  <c r="B220" i="5"/>
  <c r="B25" i="5"/>
  <c r="B193" i="5"/>
  <c r="B190" i="5"/>
  <c r="F267" i="5"/>
  <c r="B154" i="5"/>
  <c r="B114" i="5"/>
  <c r="B350" i="5"/>
  <c r="B18" i="5"/>
  <c r="F149" i="5"/>
  <c r="F115" i="5"/>
  <c r="F367" i="5"/>
  <c r="B359" i="5"/>
  <c r="B151" i="5"/>
  <c r="F67" i="5"/>
  <c r="B149" i="5"/>
  <c r="B156" i="5"/>
  <c r="F219" i="5"/>
  <c r="F32" i="5"/>
  <c r="B68" i="5"/>
  <c r="F24" i="1"/>
  <c r="F27" i="13"/>
  <c r="G23" i="1"/>
  <c r="F27" i="22"/>
  <c r="A24" i="2" l="1"/>
  <c r="F22" i="2"/>
  <c r="F23" i="2" s="1"/>
  <c r="F24" i="2" s="1"/>
  <c r="F25" i="2" s="1"/>
  <c r="A26" i="2"/>
  <c r="B22" i="2"/>
  <c r="B23" i="2" s="1"/>
  <c r="B24" i="2" s="1"/>
  <c r="B25" i="2" s="1"/>
  <c r="A25" i="2"/>
  <c r="A23" i="2"/>
  <c r="K22" i="2"/>
  <c r="N22" i="2"/>
  <c r="C19" i="2"/>
  <c r="C20" i="2" s="1"/>
  <c r="G19" i="2"/>
  <c r="G20" i="2" s="1"/>
  <c r="G24" i="1"/>
  <c r="G27" i="13"/>
  <c r="H23" i="1"/>
  <c r="G27" i="22"/>
  <c r="C23" i="2" l="1"/>
  <c r="C24" i="2" s="1"/>
  <c r="G23" i="2"/>
  <c r="G24" i="2" s="1"/>
  <c r="A30" i="2"/>
  <c r="N26" i="2"/>
  <c r="K26" i="2"/>
  <c r="F26" i="2"/>
  <c r="F27" i="2" s="1"/>
  <c r="F28" i="2" s="1"/>
  <c r="F29" i="2" s="1"/>
  <c r="A28" i="2"/>
  <c r="A29" i="2"/>
  <c r="A27" i="2"/>
  <c r="B26" i="2"/>
  <c r="B27" i="2" s="1"/>
  <c r="B28" i="2" s="1"/>
  <c r="B29" i="2" s="1"/>
  <c r="H27" i="22"/>
  <c r="H27" i="13"/>
  <c r="I23" i="1"/>
  <c r="H24" i="1"/>
  <c r="B30" i="2" l="1"/>
  <c r="B31" i="2" s="1"/>
  <c r="B32" i="2" s="1"/>
  <c r="B33" i="2" s="1"/>
  <c r="A33" i="2"/>
  <c r="A34" i="2"/>
  <c r="K30" i="2"/>
  <c r="A32" i="2"/>
  <c r="A31" i="2"/>
  <c r="F30" i="2"/>
  <c r="F31" i="2" s="1"/>
  <c r="F32" i="2" s="1"/>
  <c r="F33" i="2" s="1"/>
  <c r="N30" i="2"/>
  <c r="G27" i="2"/>
  <c r="G28" i="2" s="1"/>
  <c r="C27" i="2"/>
  <c r="C28" i="2" s="1"/>
  <c r="I27" i="22"/>
  <c r="I24" i="1"/>
  <c r="J23" i="1"/>
  <c r="I27" i="13"/>
  <c r="G31" i="2" l="1"/>
  <c r="G32" i="2" s="1"/>
  <c r="C31" i="2"/>
  <c r="C32" i="2" s="1"/>
  <c r="A36" i="2"/>
  <c r="B34" i="2"/>
  <c r="B35" i="2" s="1"/>
  <c r="B36" i="2" s="1"/>
  <c r="B37" i="2" s="1"/>
  <c r="A38" i="2"/>
  <c r="A37" i="2"/>
  <c r="A35" i="2"/>
  <c r="K34" i="2"/>
  <c r="N34" i="2"/>
  <c r="F34" i="2"/>
  <c r="F35" i="2" s="1"/>
  <c r="F36" i="2" s="1"/>
  <c r="F37" i="2" s="1"/>
  <c r="J27" i="13"/>
  <c r="K23" i="1"/>
  <c r="J27" i="22"/>
  <c r="J24" i="1"/>
  <c r="C35" i="2" l="1"/>
  <c r="C36" i="2" s="1"/>
  <c r="G35" i="2"/>
  <c r="G36" i="2" s="1"/>
  <c r="A41" i="2"/>
  <c r="N38" i="2"/>
  <c r="B38" i="2"/>
  <c r="B39" i="2" s="1"/>
  <c r="B40" i="2" s="1"/>
  <c r="B41" i="2" s="1"/>
  <c r="K38" i="2"/>
  <c r="A39" i="2"/>
  <c r="A40" i="2"/>
  <c r="A42" i="2"/>
  <c r="F38" i="2"/>
  <c r="F39" i="2" s="1"/>
  <c r="F40" i="2" s="1"/>
  <c r="F41" i="2" s="1"/>
  <c r="L23" i="1"/>
  <c r="K27" i="22"/>
  <c r="K24" i="1"/>
  <c r="K27" i="13"/>
  <c r="G39" i="2" l="1"/>
  <c r="G40" i="2" s="1"/>
  <c r="C39" i="2"/>
  <c r="C40" i="2" s="1"/>
  <c r="A44" i="2"/>
  <c r="F42" i="2"/>
  <c r="F43" i="2" s="1"/>
  <c r="F44" i="2" s="1"/>
  <c r="F45" i="2" s="1"/>
  <c r="A43" i="2"/>
  <c r="K42" i="2"/>
  <c r="N42" i="2"/>
  <c r="B42" i="2"/>
  <c r="B43" i="2" s="1"/>
  <c r="B44" i="2" s="1"/>
  <c r="B45" i="2" s="1"/>
  <c r="A46" i="2"/>
  <c r="A45" i="2"/>
  <c r="L27" i="22"/>
  <c r="L24" i="1"/>
  <c r="M23" i="1"/>
  <c r="L27" i="13"/>
  <c r="B46" i="2" l="1"/>
  <c r="B47" i="2" s="1"/>
  <c r="B48" i="2" s="1"/>
  <c r="B49" i="2" s="1"/>
  <c r="F46" i="2"/>
  <c r="F47" i="2" s="1"/>
  <c r="F48" i="2" s="1"/>
  <c r="F49" i="2" s="1"/>
  <c r="A48" i="2"/>
  <c r="K46" i="2"/>
  <c r="N46" i="2"/>
  <c r="A50" i="2"/>
  <c r="A47" i="2"/>
  <c r="A49" i="2"/>
  <c r="G43" i="2"/>
  <c r="G44" i="2" s="1"/>
  <c r="C43" i="2"/>
  <c r="C44" i="2" s="1"/>
  <c r="M24" i="1"/>
  <c r="M27" i="22"/>
  <c r="M27" i="13"/>
  <c r="N23" i="1"/>
  <c r="C47" i="2" l="1"/>
  <c r="C48" i="2" s="1"/>
  <c r="G47" i="2"/>
  <c r="G48" i="2" s="1"/>
  <c r="A54" i="2"/>
  <c r="A52" i="2"/>
  <c r="F50" i="2"/>
  <c r="F51" i="2" s="1"/>
  <c r="F52" i="2" s="1"/>
  <c r="F53" i="2" s="1"/>
  <c r="K50" i="2"/>
  <c r="A51" i="2"/>
  <c r="A53" i="2"/>
  <c r="N50" i="2"/>
  <c r="B50" i="2"/>
  <c r="B51" i="2" s="1"/>
  <c r="B52" i="2" s="1"/>
  <c r="B53" i="2" s="1"/>
  <c r="N24" i="1"/>
  <c r="N27" i="13"/>
  <c r="N27" i="22"/>
  <c r="O23" i="1"/>
  <c r="G51" i="2" l="1"/>
  <c r="G52" i="2" s="1"/>
  <c r="C51" i="2"/>
  <c r="C52" i="2" s="1"/>
  <c r="A56" i="2"/>
  <c r="B54" i="2"/>
  <c r="B55" i="2" s="1"/>
  <c r="B56" i="2" s="1"/>
  <c r="B57" i="2" s="1"/>
  <c r="N54" i="2"/>
  <c r="A55" i="2"/>
  <c r="A57" i="2"/>
  <c r="A58" i="2"/>
  <c r="K54" i="2"/>
  <c r="F54" i="2"/>
  <c r="F55" i="2" s="1"/>
  <c r="F56" i="2" s="1"/>
  <c r="F57" i="2" s="1"/>
  <c r="P23" i="1"/>
  <c r="O27" i="13"/>
  <c r="O24" i="1"/>
  <c r="O27" i="22"/>
  <c r="G55" i="2" l="1"/>
  <c r="G56" i="2" s="1"/>
  <c r="C55" i="2"/>
  <c r="C56" i="2" s="1"/>
  <c r="F58" i="2"/>
  <c r="F59" i="2" s="1"/>
  <c r="F60" i="2" s="1"/>
  <c r="F61" i="2" s="1"/>
  <c r="N58" i="2"/>
  <c r="A62" i="2"/>
  <c r="A61" i="2"/>
  <c r="A60" i="2"/>
  <c r="A59" i="2"/>
  <c r="B58" i="2"/>
  <c r="B59" i="2" s="1"/>
  <c r="B60" i="2" s="1"/>
  <c r="B61" i="2" s="1"/>
  <c r="K58" i="2"/>
  <c r="P24" i="1"/>
  <c r="P27" i="22"/>
  <c r="P27" i="13"/>
  <c r="Q23" i="1"/>
  <c r="C59" i="2" l="1"/>
  <c r="C60" i="2" s="1"/>
  <c r="G59" i="2"/>
  <c r="G60" i="2" s="1"/>
  <c r="F62" i="2"/>
  <c r="F63" i="2" s="1"/>
  <c r="F64" i="2" s="1"/>
  <c r="F65" i="2" s="1"/>
  <c r="K62" i="2"/>
  <c r="N62" i="2"/>
  <c r="A66" i="2"/>
  <c r="A64" i="2"/>
  <c r="A63" i="2"/>
  <c r="A65" i="2"/>
  <c r="B62" i="2"/>
  <c r="B63" i="2" s="1"/>
  <c r="B64" i="2" s="1"/>
  <c r="B65" i="2" s="1"/>
  <c r="R23" i="1"/>
  <c r="Q27" i="22"/>
  <c r="Q27" i="13"/>
  <c r="Q24" i="1"/>
  <c r="C63" i="2" l="1"/>
  <c r="C64" i="2" s="1"/>
  <c r="G63" i="2"/>
  <c r="G64" i="2" s="1"/>
  <c r="A69" i="2"/>
  <c r="A68" i="2"/>
  <c r="B66" i="2"/>
  <c r="B67" i="2" s="1"/>
  <c r="B68" i="2" s="1"/>
  <c r="B69" i="2" s="1"/>
  <c r="K66" i="2"/>
  <c r="A70" i="2"/>
  <c r="A67" i="2"/>
  <c r="F66" i="2"/>
  <c r="F67" i="2" s="1"/>
  <c r="F68" i="2" s="1"/>
  <c r="F69" i="2" s="1"/>
  <c r="N66" i="2"/>
  <c r="R24" i="1"/>
  <c r="R27" i="22"/>
  <c r="R27" i="13"/>
  <c r="S23" i="1"/>
  <c r="A71" i="2" l="1"/>
  <c r="K70" i="2"/>
  <c r="A74" i="2"/>
  <c r="F70" i="2"/>
  <c r="F71" i="2" s="1"/>
  <c r="F72" i="2" s="1"/>
  <c r="F73" i="2" s="1"/>
  <c r="B70" i="2"/>
  <c r="B71" i="2" s="1"/>
  <c r="B72" i="2" s="1"/>
  <c r="B73" i="2" s="1"/>
  <c r="A73" i="2"/>
  <c r="A72" i="2"/>
  <c r="N70" i="2"/>
  <c r="G67" i="2"/>
  <c r="G68" i="2" s="1"/>
  <c r="C67" i="2"/>
  <c r="C68" i="2" s="1"/>
  <c r="S27" i="13"/>
  <c r="T23" i="1"/>
  <c r="S24" i="1"/>
  <c r="S27" i="22"/>
  <c r="A75" i="2" l="1"/>
  <c r="F74" i="2"/>
  <c r="F75" i="2" s="1"/>
  <c r="F76" i="2" s="1"/>
  <c r="F77" i="2" s="1"/>
  <c r="K74" i="2"/>
  <c r="N74" i="2"/>
  <c r="A78" i="2"/>
  <c r="A76" i="2"/>
  <c r="A77" i="2"/>
  <c r="B74" i="2"/>
  <c r="B75" i="2" s="1"/>
  <c r="B76" i="2" s="1"/>
  <c r="B77" i="2" s="1"/>
  <c r="C71" i="2"/>
  <c r="C72" i="2" s="1"/>
  <c r="G71" i="2"/>
  <c r="G72" i="2" s="1"/>
  <c r="U23" i="1"/>
  <c r="T27" i="22"/>
  <c r="T27" i="13"/>
  <c r="T24" i="1"/>
  <c r="A79" i="2" l="1"/>
  <c r="K78" i="2"/>
  <c r="A80" i="2"/>
  <c r="B78" i="2"/>
  <c r="B79" i="2" s="1"/>
  <c r="B80" i="2" s="1"/>
  <c r="B81" i="2" s="1"/>
  <c r="A81" i="2"/>
  <c r="A82" i="2"/>
  <c r="N78" i="2"/>
  <c r="F78" i="2"/>
  <c r="F79" i="2" s="1"/>
  <c r="F80" i="2" s="1"/>
  <c r="F81" i="2" s="1"/>
  <c r="C75" i="2"/>
  <c r="C76" i="2" s="1"/>
  <c r="G75" i="2"/>
  <c r="G76" i="2" s="1"/>
  <c r="V23" i="1"/>
  <c r="U27" i="22"/>
  <c r="U24" i="1"/>
  <c r="U27" i="13"/>
  <c r="B82" i="2" l="1"/>
  <c r="B83" i="2" s="1"/>
  <c r="B84" i="2" s="1"/>
  <c r="B85" i="2" s="1"/>
  <c r="A85" i="2"/>
  <c r="F82" i="2"/>
  <c r="F83" i="2" s="1"/>
  <c r="F84" i="2" s="1"/>
  <c r="F85" i="2" s="1"/>
  <c r="A86" i="2"/>
  <c r="A83" i="2"/>
  <c r="N82" i="2"/>
  <c r="K82" i="2"/>
  <c r="A84" i="2"/>
  <c r="C79" i="2"/>
  <c r="C80" i="2" s="1"/>
  <c r="G79" i="2"/>
  <c r="G80" i="2" s="1"/>
  <c r="W23" i="1"/>
  <c r="V24" i="1"/>
  <c r="V27" i="22"/>
  <c r="V27" i="13"/>
  <c r="F86" i="2" l="1"/>
  <c r="F87" i="2" s="1"/>
  <c r="F88" i="2" s="1"/>
  <c r="F89" i="2" s="1"/>
  <c r="A90" i="2"/>
  <c r="K86" i="2"/>
  <c r="A87" i="2"/>
  <c r="N86" i="2"/>
  <c r="A89" i="2"/>
  <c r="A88" i="2"/>
  <c r="B86" i="2"/>
  <c r="B87" i="2" s="1"/>
  <c r="B88" i="2" s="1"/>
  <c r="B89" i="2" s="1"/>
  <c r="G83" i="2"/>
  <c r="G84" i="2" s="1"/>
  <c r="C83" i="2"/>
  <c r="C84" i="2" s="1"/>
  <c r="W27" i="13"/>
  <c r="W24" i="1"/>
  <c r="W27" i="22"/>
  <c r="X23" i="1"/>
  <c r="A93" i="2" l="1"/>
  <c r="F90" i="2"/>
  <c r="F91" i="2" s="1"/>
  <c r="F92" i="2" s="1"/>
  <c r="F93" i="2" s="1"/>
  <c r="B90" i="2"/>
  <c r="B91" i="2" s="1"/>
  <c r="B92" i="2" s="1"/>
  <c r="B93" i="2" s="1"/>
  <c r="A94" i="2"/>
  <c r="A91" i="2"/>
  <c r="N90" i="2"/>
  <c r="A92" i="2"/>
  <c r="K90" i="2"/>
  <c r="G87" i="2"/>
  <c r="G88" i="2" s="1"/>
  <c r="C87" i="2"/>
  <c r="C88" i="2" s="1"/>
  <c r="X27" i="22"/>
  <c r="X24" i="1"/>
  <c r="X27" i="13"/>
  <c r="Y23" i="1"/>
  <c r="B94" i="2" l="1"/>
  <c r="B95" i="2" s="1"/>
  <c r="B96" i="2" s="1"/>
  <c r="B97" i="2" s="1"/>
  <c r="N94" i="2"/>
  <c r="K94" i="2"/>
  <c r="A97" i="2"/>
  <c r="F94" i="2"/>
  <c r="F95" i="2" s="1"/>
  <c r="F96" i="2" s="1"/>
  <c r="F97" i="2" s="1"/>
  <c r="A95" i="2"/>
  <c r="A98" i="2"/>
  <c r="A96" i="2"/>
  <c r="G91" i="2"/>
  <c r="G92" i="2" s="1"/>
  <c r="C91" i="2"/>
  <c r="C92" i="2" s="1"/>
  <c r="Y27" i="22"/>
  <c r="Z23" i="1"/>
  <c r="Y27" i="13"/>
  <c r="Y24" i="1"/>
  <c r="F98" i="2" l="1"/>
  <c r="F99" i="2" s="1"/>
  <c r="F100" i="2" s="1"/>
  <c r="F101" i="2" s="1"/>
  <c r="A101" i="2"/>
  <c r="A102" i="2"/>
  <c r="A99" i="2"/>
  <c r="K98" i="2"/>
  <c r="B98" i="2"/>
  <c r="B99" i="2" s="1"/>
  <c r="B100" i="2" s="1"/>
  <c r="B101" i="2" s="1"/>
  <c r="A100" i="2"/>
  <c r="N98" i="2"/>
  <c r="G95" i="2"/>
  <c r="G96" i="2" s="1"/>
  <c r="C95" i="2"/>
  <c r="C96" i="2" s="1"/>
  <c r="AA23" i="1"/>
  <c r="Z24" i="1"/>
  <c r="Z27" i="13"/>
  <c r="Z27" i="22"/>
  <c r="C99" i="2" l="1"/>
  <c r="C100" i="2" s="1"/>
  <c r="G99" i="2"/>
  <c r="G100" i="2" s="1"/>
  <c r="F102" i="2"/>
  <c r="F103" i="2" s="1"/>
  <c r="F104" i="2" s="1"/>
  <c r="F105" i="2" s="1"/>
  <c r="A105" i="2"/>
  <c r="B102" i="2"/>
  <c r="B103" i="2" s="1"/>
  <c r="B104" i="2" s="1"/>
  <c r="B105" i="2" s="1"/>
  <c r="K102" i="2"/>
  <c r="A104" i="2"/>
  <c r="N102" i="2"/>
  <c r="A106" i="2"/>
  <c r="A103" i="2"/>
  <c r="AA27" i="13"/>
  <c r="AA24" i="1"/>
  <c r="AA27" i="22"/>
  <c r="AB23" i="1"/>
  <c r="C103" i="2" l="1"/>
  <c r="C104" i="2" s="1"/>
  <c r="G103" i="2"/>
  <c r="G104" i="2" s="1"/>
  <c r="A108" i="2"/>
  <c r="A109" i="2"/>
  <c r="F106" i="2"/>
  <c r="F107" i="2" s="1"/>
  <c r="F108" i="2" s="1"/>
  <c r="F109" i="2" s="1"/>
  <c r="A110" i="2"/>
  <c r="B106" i="2"/>
  <c r="B107" i="2" s="1"/>
  <c r="B108" i="2" s="1"/>
  <c r="B109" i="2" s="1"/>
  <c r="K106" i="2"/>
  <c r="A107" i="2"/>
  <c r="N106" i="2"/>
  <c r="AB27" i="22"/>
  <c r="AB24" i="1"/>
  <c r="AC23" i="1"/>
  <c r="AB27" i="13"/>
  <c r="F110" i="2" l="1"/>
  <c r="F111" i="2" s="1"/>
  <c r="F112" i="2" s="1"/>
  <c r="F113" i="2" s="1"/>
  <c r="A112" i="2"/>
  <c r="A114" i="2"/>
  <c r="K110" i="2"/>
  <c r="A111" i="2"/>
  <c r="B110" i="2"/>
  <c r="B111" i="2" s="1"/>
  <c r="B112" i="2" s="1"/>
  <c r="B113" i="2" s="1"/>
  <c r="N110" i="2"/>
  <c r="A113" i="2"/>
  <c r="G107" i="2"/>
  <c r="G108" i="2" s="1"/>
  <c r="C107" i="2"/>
  <c r="C108" i="2" s="1"/>
  <c r="AD23" i="1"/>
  <c r="AC24" i="1"/>
  <c r="AC27" i="22"/>
  <c r="AC27" i="13"/>
  <c r="B114" i="2" l="1"/>
  <c r="B115" i="2" s="1"/>
  <c r="B116" i="2" s="1"/>
  <c r="B117" i="2" s="1"/>
  <c r="F114" i="2"/>
  <c r="F115" i="2" s="1"/>
  <c r="F116" i="2" s="1"/>
  <c r="F117" i="2" s="1"/>
  <c r="A118" i="2"/>
  <c r="A117" i="2"/>
  <c r="A115" i="2"/>
  <c r="N114" i="2"/>
  <c r="A116" i="2"/>
  <c r="K114" i="2"/>
  <c r="G111" i="2"/>
  <c r="G112" i="2" s="1"/>
  <c r="C111" i="2"/>
  <c r="C112" i="2" s="1"/>
  <c r="AD27" i="22"/>
  <c r="AD24" i="1"/>
  <c r="AE23" i="1"/>
  <c r="AD27" i="13"/>
  <c r="B118" i="2" l="1"/>
  <c r="B119" i="2" s="1"/>
  <c r="B120" i="2" s="1"/>
  <c r="B121" i="2" s="1"/>
  <c r="A121" i="2"/>
  <c r="F118" i="2"/>
  <c r="F119" i="2" s="1"/>
  <c r="F120" i="2" s="1"/>
  <c r="F121" i="2" s="1"/>
  <c r="A122" i="2"/>
  <c r="A120" i="2"/>
  <c r="A119" i="2"/>
  <c r="N118" i="2"/>
  <c r="K118" i="2"/>
  <c r="G115" i="2"/>
  <c r="G116" i="2" s="1"/>
  <c r="C115" i="2"/>
  <c r="C116" i="2" s="1"/>
  <c r="AE27" i="22"/>
  <c r="AE24" i="1"/>
  <c r="AF23" i="1"/>
  <c r="AE27" i="13"/>
  <c r="G119" i="2" l="1"/>
  <c r="G120" i="2" s="1"/>
  <c r="C119" i="2"/>
  <c r="C120" i="2" s="1"/>
  <c r="N122" i="2"/>
  <c r="A123" i="2"/>
  <c r="F122" i="2"/>
  <c r="F123" i="2" s="1"/>
  <c r="F124" i="2" s="1"/>
  <c r="F125" i="2" s="1"/>
  <c r="A125" i="2"/>
  <c r="K122" i="2"/>
  <c r="B122" i="2"/>
  <c r="B123" i="2" s="1"/>
  <c r="B124" i="2" s="1"/>
  <c r="B125" i="2" s="1"/>
  <c r="A126" i="2"/>
  <c r="A124" i="2"/>
  <c r="AF27" i="13"/>
  <c r="AF27" i="22"/>
  <c r="AF24" i="1"/>
  <c r="C123" i="2" l="1"/>
  <c r="C124" i="2" s="1"/>
  <c r="G123" i="2"/>
  <c r="G124" i="2" s="1"/>
  <c r="B126" i="2"/>
  <c r="B127" i="2" s="1"/>
  <c r="B128" i="2" s="1"/>
  <c r="B129" i="2" s="1"/>
  <c r="A129" i="2"/>
  <c r="N126" i="2"/>
  <c r="A127" i="2"/>
  <c r="A130" i="2"/>
  <c r="F126" i="2"/>
  <c r="F127" i="2" s="1"/>
  <c r="F128" i="2" s="1"/>
  <c r="F129" i="2" s="1"/>
  <c r="K126" i="2"/>
  <c r="A128" i="2"/>
  <c r="B130" i="2" l="1"/>
  <c r="B131" i="2" s="1"/>
  <c r="B132" i="2" s="1"/>
  <c r="B133" i="2" s="1"/>
  <c r="N130" i="2"/>
  <c r="A132" i="2"/>
  <c r="A134" i="2"/>
  <c r="A133" i="2"/>
  <c r="K130" i="2"/>
  <c r="A131" i="2"/>
  <c r="F130" i="2"/>
  <c r="F131" i="2" s="1"/>
  <c r="F132" i="2" s="1"/>
  <c r="F133" i="2" s="1"/>
  <c r="C127" i="2"/>
  <c r="C128" i="2" s="1"/>
  <c r="G127" i="2"/>
  <c r="G128" i="2" s="1"/>
  <c r="A135" i="2" l="1"/>
  <c r="A136" i="2"/>
  <c r="A137" i="2"/>
  <c r="N134" i="2"/>
  <c r="A138" i="2"/>
  <c r="B134" i="2"/>
  <c r="B135" i="2" s="1"/>
  <c r="B136" i="2" s="1"/>
  <c r="B137" i="2" s="1"/>
  <c r="K134" i="2"/>
  <c r="F134" i="2"/>
  <c r="F135" i="2" s="1"/>
  <c r="F136" i="2" s="1"/>
  <c r="F137" i="2" s="1"/>
  <c r="G131" i="2"/>
  <c r="G132" i="2" s="1"/>
  <c r="C131" i="2"/>
  <c r="C132" i="2" s="1"/>
  <c r="B138" i="2" l="1"/>
  <c r="B139" i="2" s="1"/>
  <c r="B140" i="2" s="1"/>
  <c r="B141" i="2" s="1"/>
  <c r="A140" i="2"/>
  <c r="F138" i="2"/>
  <c r="F139" i="2" s="1"/>
  <c r="F140" i="2" s="1"/>
  <c r="F141" i="2" s="1"/>
  <c r="A141" i="2"/>
  <c r="A139" i="2"/>
  <c r="A142" i="2"/>
  <c r="N138" i="2"/>
  <c r="K138" i="2"/>
  <c r="G135" i="2"/>
  <c r="G136" i="2" s="1"/>
  <c r="C135" i="2"/>
  <c r="C136" i="2" s="1"/>
  <c r="A143" i="2" l="1"/>
  <c r="N142" i="2"/>
  <c r="B142" i="2"/>
  <c r="B143" i="2" s="1"/>
  <c r="B144" i="2" s="1"/>
  <c r="B145" i="2" s="1"/>
  <c r="A145" i="2"/>
  <c r="A146" i="2"/>
  <c r="A144" i="2"/>
  <c r="K142" i="2"/>
  <c r="F142" i="2"/>
  <c r="F143" i="2" s="1"/>
  <c r="F144" i="2" s="1"/>
  <c r="F145" i="2" s="1"/>
  <c r="C139" i="2"/>
  <c r="C140" i="2" s="1"/>
  <c r="G139" i="2"/>
  <c r="G140" i="2" s="1"/>
  <c r="N146" i="2" l="1"/>
  <c r="B146" i="2"/>
  <c r="B147" i="2" s="1"/>
  <c r="B148" i="2" s="1"/>
  <c r="B149" i="2" s="1"/>
  <c r="F146" i="2"/>
  <c r="F147" i="2" s="1"/>
  <c r="F148" i="2" s="1"/>
  <c r="F149" i="2" s="1"/>
  <c r="K146" i="2"/>
  <c r="A148" i="2"/>
  <c r="A147" i="2"/>
  <c r="A150" i="2"/>
  <c r="A149" i="2"/>
  <c r="G143" i="2"/>
  <c r="G144" i="2" s="1"/>
  <c r="C143" i="2"/>
  <c r="C144" i="2" s="1"/>
  <c r="A151" i="2" l="1"/>
  <c r="A152" i="2"/>
  <c r="F150" i="2"/>
  <c r="F151" i="2" s="1"/>
  <c r="F152" i="2" s="1"/>
  <c r="F153" i="2" s="1"/>
  <c r="A154" i="2"/>
  <c r="A153" i="2"/>
  <c r="N150" i="2"/>
  <c r="B150" i="2"/>
  <c r="B151" i="2" s="1"/>
  <c r="B152" i="2" s="1"/>
  <c r="B153" i="2" s="1"/>
  <c r="K150" i="2"/>
  <c r="G147" i="2"/>
  <c r="G148" i="2" s="1"/>
  <c r="C147" i="2"/>
  <c r="C148" i="2" s="1"/>
  <c r="A155" i="2" l="1"/>
  <c r="A157" i="2"/>
  <c r="A158" i="2"/>
  <c r="F154" i="2"/>
  <c r="F155" i="2" s="1"/>
  <c r="F156" i="2" s="1"/>
  <c r="F157" i="2" s="1"/>
  <c r="N154" i="2"/>
  <c r="A156" i="2"/>
  <c r="K154" i="2"/>
  <c r="B154" i="2"/>
  <c r="B155" i="2" s="1"/>
  <c r="B156" i="2" s="1"/>
  <c r="B157" i="2" s="1"/>
  <c r="G151" i="2"/>
  <c r="G152" i="2" s="1"/>
  <c r="C151" i="2"/>
  <c r="C152" i="2" s="1"/>
  <c r="A159" i="2" l="1"/>
  <c r="A162" i="2"/>
  <c r="B158" i="2"/>
  <c r="B159" i="2" s="1"/>
  <c r="B160" i="2" s="1"/>
  <c r="B161" i="2" s="1"/>
  <c r="F158" i="2"/>
  <c r="F159" i="2" s="1"/>
  <c r="F160" i="2" s="1"/>
  <c r="F161" i="2" s="1"/>
  <c r="N158" i="2"/>
  <c r="K158" i="2"/>
  <c r="A161" i="2"/>
  <c r="A160" i="2"/>
  <c r="C155" i="2"/>
  <c r="C156" i="2" s="1"/>
  <c r="G155" i="2"/>
  <c r="G156" i="2" s="1"/>
  <c r="A164" i="2" l="1"/>
  <c r="K162" i="2"/>
  <c r="B162" i="2"/>
  <c r="B163" i="2" s="1"/>
  <c r="B164" i="2" s="1"/>
  <c r="B165" i="2" s="1"/>
  <c r="A166" i="2"/>
  <c r="A165" i="2"/>
  <c r="F162" i="2"/>
  <c r="F163" i="2" s="1"/>
  <c r="F164" i="2" s="1"/>
  <c r="F165" i="2" s="1"/>
  <c r="A163" i="2"/>
  <c r="N162" i="2"/>
  <c r="G159" i="2"/>
  <c r="G160" i="2" s="1"/>
  <c r="C159" i="2"/>
  <c r="C160" i="2" s="1"/>
  <c r="K166" i="2" l="1"/>
  <c r="B166" i="2"/>
  <c r="B167" i="2" s="1"/>
  <c r="B168" i="2" s="1"/>
  <c r="B169" i="2" s="1"/>
  <c r="N166" i="2"/>
  <c r="A169" i="2"/>
  <c r="F166" i="2"/>
  <c r="F167" i="2" s="1"/>
  <c r="F168" i="2" s="1"/>
  <c r="F169" i="2" s="1"/>
  <c r="A168" i="2"/>
  <c r="A167" i="2"/>
  <c r="A170" i="2"/>
  <c r="C163" i="2"/>
  <c r="C164" i="2" s="1"/>
  <c r="G163" i="2"/>
  <c r="G164" i="2" s="1"/>
  <c r="K170" i="2" l="1"/>
  <c r="B170" i="2"/>
  <c r="B171" i="2" s="1"/>
  <c r="B172" i="2" s="1"/>
  <c r="B173" i="2" s="1"/>
  <c r="A172" i="2"/>
  <c r="A174" i="2"/>
  <c r="N170" i="2"/>
  <c r="A173" i="2"/>
  <c r="A171" i="2"/>
  <c r="F170" i="2"/>
  <c r="F171" i="2" s="1"/>
  <c r="F172" i="2" s="1"/>
  <c r="F173" i="2" s="1"/>
  <c r="C167" i="2"/>
  <c r="C168" i="2" s="1"/>
  <c r="G167" i="2"/>
  <c r="G168" i="2" s="1"/>
  <c r="B174" i="2" l="1"/>
  <c r="B175" i="2" s="1"/>
  <c r="B176" i="2" s="1"/>
  <c r="B177" i="2" s="1"/>
  <c r="A177" i="2"/>
  <c r="A178" i="2"/>
  <c r="N174" i="2"/>
  <c r="A176" i="2"/>
  <c r="A175" i="2"/>
  <c r="F174" i="2"/>
  <c r="F175" i="2" s="1"/>
  <c r="F176" i="2" s="1"/>
  <c r="F177" i="2" s="1"/>
  <c r="K174" i="2"/>
  <c r="C171" i="2"/>
  <c r="C172" i="2" s="1"/>
  <c r="G171" i="2"/>
  <c r="G172" i="2" s="1"/>
  <c r="C175" i="2" l="1"/>
  <c r="C176" i="2" s="1"/>
  <c r="G175" i="2"/>
  <c r="G176" i="2" s="1"/>
  <c r="A182" i="2"/>
  <c r="A180" i="2"/>
  <c r="A181" i="2"/>
  <c r="N178" i="2"/>
  <c r="A179" i="2"/>
  <c r="F178" i="2"/>
  <c r="F179" i="2" s="1"/>
  <c r="F180" i="2" s="1"/>
  <c r="F181" i="2" s="1"/>
  <c r="K178" i="2"/>
  <c r="B178" i="2"/>
  <c r="B179" i="2" s="1"/>
  <c r="B180" i="2" s="1"/>
  <c r="B181" i="2" s="1"/>
  <c r="C179" i="2" l="1"/>
  <c r="C180" i="2" s="1"/>
  <c r="G179" i="2"/>
  <c r="G180" i="2" s="1"/>
  <c r="F182" i="2"/>
  <c r="F183" i="2" s="1"/>
  <c r="F184" i="2" s="1"/>
  <c r="F185" i="2" s="1"/>
  <c r="A183" i="2"/>
  <c r="B182" i="2"/>
  <c r="B183" i="2" s="1"/>
  <c r="B184" i="2" s="1"/>
  <c r="B185" i="2" s="1"/>
  <c r="A185" i="2"/>
  <c r="K182" i="2"/>
  <c r="A186" i="2"/>
  <c r="A184" i="2"/>
  <c r="N182" i="2"/>
  <c r="K186" i="2" l="1"/>
  <c r="A187" i="2"/>
  <c r="F186" i="2"/>
  <c r="F187" i="2" s="1"/>
  <c r="F188" i="2" s="1"/>
  <c r="F189" i="2" s="1"/>
  <c r="N186" i="2"/>
  <c r="A188" i="2"/>
  <c r="B186" i="2"/>
  <c r="B187" i="2" s="1"/>
  <c r="B188" i="2" s="1"/>
  <c r="B189" i="2" s="1"/>
  <c r="A190" i="2"/>
  <c r="A189" i="2"/>
  <c r="G183" i="2"/>
  <c r="G184" i="2" s="1"/>
  <c r="C183" i="2"/>
  <c r="C184" i="2" s="1"/>
  <c r="B190" i="2" l="1"/>
  <c r="B191" i="2" s="1"/>
  <c r="B192" i="2" s="1"/>
  <c r="B193" i="2" s="1"/>
  <c r="A193" i="2"/>
  <c r="N190" i="2"/>
  <c r="F190" i="2"/>
  <c r="F191" i="2" s="1"/>
  <c r="F192" i="2" s="1"/>
  <c r="F193" i="2" s="1"/>
  <c r="K190" i="2"/>
  <c r="A194" i="2"/>
  <c r="A192" i="2"/>
  <c r="A191" i="2"/>
  <c r="G187" i="2"/>
  <c r="G188" i="2" s="1"/>
  <c r="C187" i="2"/>
  <c r="C188" i="2" s="1"/>
  <c r="A198" i="2" l="1"/>
  <c r="A195" i="2"/>
  <c r="N194" i="2"/>
  <c r="A196" i="2"/>
  <c r="F194" i="2"/>
  <c r="F195" i="2" s="1"/>
  <c r="F196" i="2" s="1"/>
  <c r="F197" i="2" s="1"/>
  <c r="A197" i="2"/>
  <c r="B194" i="2"/>
  <c r="B195" i="2" s="1"/>
  <c r="B196" i="2" s="1"/>
  <c r="B197" i="2" s="1"/>
  <c r="K194" i="2"/>
  <c r="C191" i="2"/>
  <c r="C192" i="2" s="1"/>
  <c r="G191" i="2"/>
  <c r="G192" i="2" s="1"/>
  <c r="G195" i="2" l="1"/>
  <c r="G196" i="2" s="1"/>
  <c r="C195" i="2"/>
  <c r="C196" i="2" s="1"/>
  <c r="K198" i="2"/>
  <c r="F198" i="2"/>
  <c r="F199" i="2" s="1"/>
  <c r="F200" i="2" s="1"/>
  <c r="F201" i="2" s="1"/>
  <c r="B198" i="2"/>
  <c r="B199" i="2" s="1"/>
  <c r="B200" i="2" s="1"/>
  <c r="B201" i="2" s="1"/>
  <c r="N198" i="2"/>
  <c r="A202" i="2"/>
  <c r="A199" i="2"/>
  <c r="A200" i="2"/>
  <c r="A201" i="2"/>
  <c r="G199" i="2" l="1"/>
  <c r="G200" i="2" s="1"/>
  <c r="C199" i="2"/>
  <c r="C200" i="2" s="1"/>
  <c r="F202" i="2"/>
  <c r="F203" i="2" s="1"/>
  <c r="F204" i="2" s="1"/>
  <c r="F205" i="2" s="1"/>
  <c r="A203" i="2"/>
  <c r="N202" i="2"/>
  <c r="B202" i="2"/>
  <c r="B203" i="2" s="1"/>
  <c r="B204" i="2" s="1"/>
  <c r="B205" i="2" s="1"/>
  <c r="A204" i="2"/>
  <c r="K202" i="2"/>
  <c r="A205" i="2"/>
  <c r="C203" i="2" l="1"/>
  <c r="C204" i="2" s="1"/>
  <c r="G203" i="2"/>
  <c r="G204" i="2" s="1"/>
</calcChain>
</file>

<file path=xl/sharedStrings.xml><?xml version="1.0" encoding="utf-8"?>
<sst xmlns="http://schemas.openxmlformats.org/spreadsheetml/2006/main" count="78" uniqueCount="49">
  <si>
    <t>Normal</t>
  </si>
  <si>
    <t>Axes</t>
  </si>
  <si>
    <t>Binomialis Distribution</t>
  </si>
  <si>
    <t>Binomial Distribution</t>
  </si>
  <si>
    <t>n</t>
  </si>
  <si>
    <t>n p</t>
  </si>
  <si>
    <t>sqrt ( n p ( 1 - p ) )</t>
  </si>
  <si>
    <t xml:space="preserve"> &lt;= 30</t>
  </si>
  <si>
    <t>Expected value - Standard deviation</t>
  </si>
  <si>
    <t>A</t>
  </si>
  <si>
    <t>B</t>
  </si>
  <si>
    <t>Vertical line-segments</t>
  </si>
  <si>
    <t>Normal on Intval</t>
  </si>
  <si>
    <t>Bin on Intval</t>
  </si>
  <si>
    <t>Dots</t>
  </si>
  <si>
    <t>A - 0.5</t>
  </si>
  <si>
    <t>B + 0.5</t>
  </si>
  <si>
    <t>n =</t>
  </si>
  <si>
    <t>p =</t>
  </si>
  <si>
    <t>p</t>
  </si>
  <si>
    <t>Paraméterek megválasztása:</t>
  </si>
  <si>
    <t>Javasolt értékek:</t>
  </si>
  <si>
    <t>p =  0.5 ;    0.3</t>
  </si>
  <si>
    <t>Vetier András</t>
  </si>
  <si>
    <t>Binomiális eloszlás</t>
  </si>
  <si>
    <t>közelítése</t>
  </si>
  <si>
    <t>normális eloszlással</t>
  </si>
  <si>
    <t>Szórás</t>
  </si>
  <si>
    <t xml:space="preserve"> Várható érték:</t>
  </si>
  <si>
    <t>Szórás:</t>
  </si>
  <si>
    <t>Közelítés normális eloszlással</t>
  </si>
  <si>
    <t>Várható érték</t>
  </si>
  <si>
    <t>Az intervallum valószínűsége a binomiális eloszlás szerint:</t>
  </si>
  <si>
    <t>Végpont-korrekció:</t>
  </si>
  <si>
    <t>Vége</t>
  </si>
  <si>
    <t>Expected value</t>
  </si>
  <si>
    <t>Standard deviation</t>
  </si>
  <si>
    <t>n =  6 ; 10 ; 16; 25</t>
  </si>
  <si>
    <t>Az intervallum valószínűsége mindkét eloszlás szerint:</t>
  </si>
  <si>
    <r>
      <t xml:space="preserve">Binomiális eloszlás   -  </t>
    </r>
    <r>
      <rPr>
        <b/>
        <sz val="20"/>
        <color indexed="17"/>
        <rFont val="Arial"/>
        <family val="2"/>
        <charset val="238"/>
      </rPr>
      <t xml:space="preserve"> várható érték és szórás</t>
    </r>
  </si>
  <si>
    <t>Binomiális eloszlás területekkel ábrázolva</t>
  </si>
  <si>
    <t>Binomiális eloszlással</t>
  </si>
  <si>
    <t>Valószínűség:</t>
  </si>
  <si>
    <t>Normális eloszlással</t>
  </si>
  <si>
    <t>Intervallum válaszitása</t>
  </si>
  <si>
    <t>Ide ne írj belel!</t>
  </si>
  <si>
    <t>Ide beleírhatsz!</t>
  </si>
  <si>
    <t>(Paraméterek)</t>
  </si>
  <si>
    <t>(Tájákoztató adatok)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</si>
</sst>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3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53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4"/>
      <color indexed="53"/>
      <name val="Arial"/>
      <family val="2"/>
      <charset val="238"/>
    </font>
    <font>
      <sz val="14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sz val="22"/>
      <name val="Arial"/>
      <family val="2"/>
      <charset val="238"/>
    </font>
    <font>
      <b/>
      <sz val="12"/>
      <color indexed="17"/>
      <name val="Arial"/>
      <family val="2"/>
      <charset val="238"/>
    </font>
    <font>
      <sz val="22"/>
      <color indexed="12"/>
      <name val="Arial"/>
      <family val="2"/>
      <charset val="238"/>
    </font>
    <font>
      <sz val="22"/>
      <color indexed="10"/>
      <name val="Arial"/>
      <family val="2"/>
      <charset val="238"/>
    </font>
    <font>
      <b/>
      <sz val="20"/>
      <color indexed="16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b/>
      <sz val="22"/>
      <name val="Arial"/>
      <family val="2"/>
      <charset val="238"/>
    </font>
    <font>
      <b/>
      <sz val="18"/>
      <color indexed="17"/>
      <name val="Arial"/>
      <family val="2"/>
      <charset val="238"/>
    </font>
    <font>
      <b/>
      <sz val="20"/>
      <color indexed="12"/>
      <name val="Arial"/>
      <family val="2"/>
      <charset val="238"/>
    </font>
    <font>
      <b/>
      <sz val="20"/>
      <color indexed="17"/>
      <name val="Arial"/>
      <family val="2"/>
      <charset val="238"/>
    </font>
    <font>
      <sz val="26"/>
      <name val="Arial"/>
      <family val="2"/>
      <charset val="238"/>
    </font>
    <font>
      <sz val="22"/>
      <color indexed="10"/>
      <name val="Arial"/>
      <family val="2"/>
      <charset val="238"/>
    </font>
    <font>
      <b/>
      <sz val="20"/>
      <color indexed="18"/>
      <name val="Arial"/>
      <family val="2"/>
      <charset val="238"/>
    </font>
    <font>
      <sz val="72"/>
      <name val="Arial"/>
      <family val="2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  <font>
      <b/>
      <sz val="22"/>
      <color rgb="FF0070C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2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0" xfId="0" applyBorder="1"/>
    <xf numFmtId="164" fontId="0" fillId="0" borderId="0" xfId="0" applyNumberFormat="1" applyBorder="1"/>
    <xf numFmtId="165" fontId="0" fillId="2" borderId="7" xfId="0" applyNumberFormat="1" applyFill="1" applyBorder="1"/>
    <xf numFmtId="165" fontId="0" fillId="0" borderId="7" xfId="0" applyNumberFormat="1" applyFill="1" applyBorder="1"/>
    <xf numFmtId="165" fontId="0" fillId="0" borderId="0" xfId="0" applyNumberFormat="1" applyBorder="1"/>
    <xf numFmtId="0" fontId="0" fillId="0" borderId="0" xfId="0" applyFill="1" applyBorder="1"/>
    <xf numFmtId="0" fontId="2" fillId="0" borderId="0" xfId="0" applyFont="1"/>
    <xf numFmtId="2" fontId="0" fillId="0" borderId="1" xfId="0" applyNumberFormat="1" applyBorder="1"/>
    <xf numFmtId="2" fontId="0" fillId="0" borderId="5" xfId="0" applyNumberFormat="1" applyBorder="1"/>
    <xf numFmtId="2" fontId="0" fillId="0" borderId="7" xfId="0" applyNumberFormat="1" applyBorder="1"/>
    <xf numFmtId="2" fontId="0" fillId="0" borderId="0" xfId="0" applyNumberFormat="1" applyBorder="1"/>
    <xf numFmtId="0" fontId="0" fillId="0" borderId="8" xfId="0" applyBorder="1"/>
    <xf numFmtId="0" fontId="2" fillId="0" borderId="0" xfId="0" applyFont="1" applyAlignment="1">
      <alignment horizontal="center"/>
    </xf>
    <xf numFmtId="2" fontId="0" fillId="0" borderId="2" xfId="0" applyNumberFormat="1" applyBorder="1"/>
    <xf numFmtId="2" fontId="0" fillId="0" borderId="4" xfId="0" applyNumberFormat="1" applyBorder="1"/>
    <xf numFmtId="2" fontId="0" fillId="0" borderId="6" xfId="0" applyNumberFormat="1" applyBorder="1"/>
    <xf numFmtId="165" fontId="0" fillId="0" borderId="2" xfId="0" applyNumberFormat="1" applyBorder="1"/>
    <xf numFmtId="165" fontId="0" fillId="0" borderId="4" xfId="0" applyNumberFormat="1" applyBorder="1"/>
    <xf numFmtId="165" fontId="0" fillId="0" borderId="6" xfId="0" applyNumberFormat="1" applyBorder="1"/>
    <xf numFmtId="0" fontId="2" fillId="0" borderId="0" xfId="0" applyFont="1" applyFill="1" applyBorder="1"/>
    <xf numFmtId="165" fontId="2" fillId="0" borderId="0" xfId="0" applyNumberFormat="1" applyFont="1" applyFill="1" applyBorder="1"/>
    <xf numFmtId="2" fontId="2" fillId="0" borderId="0" xfId="0" applyNumberFormat="1" applyFont="1" applyFill="1" applyBorder="1"/>
    <xf numFmtId="2" fontId="2" fillId="0" borderId="0" xfId="0" applyNumberFormat="1" applyFont="1" applyFill="1" applyBorder="1" applyAlignmen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7" xfId="0" applyFont="1" applyBorder="1" applyAlignment="1">
      <alignment horizontal="center"/>
    </xf>
    <xf numFmtId="2" fontId="5" fillId="0" borderId="7" xfId="0" applyNumberFormat="1" applyFont="1" applyBorder="1" applyAlignment="1">
      <alignment horizontal="left"/>
    </xf>
    <xf numFmtId="0" fontId="2" fillId="0" borderId="0" xfId="0" applyFont="1" applyBorder="1"/>
    <xf numFmtId="0" fontId="7" fillId="0" borderId="0" xfId="0" applyFont="1"/>
    <xf numFmtId="0" fontId="7" fillId="0" borderId="0" xfId="0" applyFont="1" applyFill="1" applyBorder="1"/>
    <xf numFmtId="2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0" fillId="2" borderId="7" xfId="0" applyFill="1" applyBorder="1"/>
    <xf numFmtId="2" fontId="0" fillId="0" borderId="9" xfId="0" applyNumberFormat="1" applyBorder="1"/>
    <xf numFmtId="0" fontId="0" fillId="0" borderId="10" xfId="0" applyBorder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left"/>
    </xf>
    <xf numFmtId="0" fontId="0" fillId="0" borderId="7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2" fontId="12" fillId="0" borderId="0" xfId="0" applyNumberFormat="1" applyFont="1" applyFill="1" applyBorder="1" applyAlignment="1"/>
    <xf numFmtId="0" fontId="3" fillId="0" borderId="0" xfId="0" applyFont="1" applyBorder="1" applyAlignment="1">
      <alignment horizontal="left"/>
    </xf>
    <xf numFmtId="0" fontId="18" fillId="0" borderId="0" xfId="0" applyFont="1" applyBorder="1" applyAlignment="1">
      <alignment vertical="center"/>
    </xf>
    <xf numFmtId="0" fontId="19" fillId="0" borderId="0" xfId="0" applyFont="1" applyFill="1" applyBorder="1"/>
    <xf numFmtId="0" fontId="29" fillId="3" borderId="14" xfId="0" applyFont="1" applyFill="1" applyBorder="1"/>
    <xf numFmtId="0" fontId="29" fillId="3" borderId="15" xfId="0" applyFont="1" applyFill="1" applyBorder="1"/>
    <xf numFmtId="0" fontId="24" fillId="3" borderId="16" xfId="0" applyFont="1" applyFill="1" applyBorder="1"/>
    <xf numFmtId="0" fontId="6" fillId="0" borderId="0" xfId="0" applyFont="1" applyAlignment="1">
      <alignment horizontal="center"/>
    </xf>
    <xf numFmtId="0" fontId="30" fillId="0" borderId="0" xfId="0" applyFont="1"/>
    <xf numFmtId="0" fontId="18" fillId="0" borderId="0" xfId="0" applyFont="1"/>
    <xf numFmtId="0" fontId="26" fillId="0" borderId="8" xfId="0" applyFont="1" applyBorder="1"/>
    <xf numFmtId="0" fontId="31" fillId="0" borderId="0" xfId="0" applyFont="1" applyBorder="1" applyAlignment="1">
      <alignment horizontal="center"/>
    </xf>
    <xf numFmtId="0" fontId="31" fillId="0" borderId="0" xfId="0" applyFont="1" applyFill="1" applyBorder="1"/>
    <xf numFmtId="0" fontId="31" fillId="0" borderId="0" xfId="0" applyFont="1" applyAlignment="1">
      <alignment horizontal="left"/>
    </xf>
    <xf numFmtId="0" fontId="31" fillId="0" borderId="0" xfId="0" applyFont="1" applyBorder="1"/>
    <xf numFmtId="0" fontId="32" fillId="0" borderId="0" xfId="0" applyFont="1" applyAlignment="1">
      <alignment horizontal="left"/>
    </xf>
    <xf numFmtId="0" fontId="31" fillId="0" borderId="0" xfId="0" applyFont="1"/>
    <xf numFmtId="14" fontId="19" fillId="0" borderId="0" xfId="0" applyNumberFormat="1" applyFont="1" applyFill="1" applyBorder="1" applyAlignment="1">
      <alignment horizontal="left"/>
    </xf>
    <xf numFmtId="0" fontId="27" fillId="0" borderId="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7" fillId="0" borderId="2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165" fontId="17" fillId="5" borderId="1" xfId="0" applyNumberFormat="1" applyFont="1" applyFill="1" applyBorder="1" applyAlignment="1">
      <alignment horizontal="center" vertical="center"/>
    </xf>
    <xf numFmtId="165" fontId="17" fillId="5" borderId="2" xfId="0" applyNumberFormat="1" applyFont="1" applyFill="1" applyBorder="1" applyAlignment="1">
      <alignment horizontal="center" vertical="center"/>
    </xf>
    <xf numFmtId="165" fontId="17" fillId="5" borderId="5" xfId="0" applyNumberFormat="1" applyFont="1" applyFill="1" applyBorder="1" applyAlignment="1">
      <alignment horizontal="center" vertical="center"/>
    </xf>
    <xf numFmtId="165" fontId="17" fillId="5" borderId="6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left" vertical="center"/>
    </xf>
    <xf numFmtId="2" fontId="20" fillId="0" borderId="17" xfId="0" applyNumberFormat="1" applyFont="1" applyBorder="1" applyAlignment="1">
      <alignment horizontal="left" vertical="center"/>
    </xf>
    <xf numFmtId="2" fontId="20" fillId="0" borderId="2" xfId="0" applyNumberFormat="1" applyFont="1" applyBorder="1" applyAlignment="1">
      <alignment horizontal="left" vertical="center"/>
    </xf>
    <xf numFmtId="2" fontId="20" fillId="0" borderId="5" xfId="0" applyNumberFormat="1" applyFont="1" applyBorder="1" applyAlignment="1">
      <alignment horizontal="left" vertical="center"/>
    </xf>
    <xf numFmtId="2" fontId="20" fillId="0" borderId="18" xfId="0" applyNumberFormat="1" applyFont="1" applyBorder="1" applyAlignment="1">
      <alignment horizontal="left" vertical="center"/>
    </xf>
    <xf numFmtId="2" fontId="20" fillId="0" borderId="6" xfId="0" applyNumberFormat="1" applyFon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2" fontId="33" fillId="0" borderId="1" xfId="0" applyNumberFormat="1" applyFont="1" applyBorder="1" applyAlignment="1">
      <alignment horizontal="left" vertical="center"/>
    </xf>
    <xf numFmtId="2" fontId="33" fillId="0" borderId="17" xfId="0" applyNumberFormat="1" applyFont="1" applyBorder="1" applyAlignment="1">
      <alignment horizontal="left" vertical="center"/>
    </xf>
    <xf numFmtId="2" fontId="33" fillId="0" borderId="2" xfId="0" applyNumberFormat="1" applyFont="1" applyBorder="1" applyAlignment="1">
      <alignment horizontal="left" vertical="center"/>
    </xf>
    <xf numFmtId="2" fontId="33" fillId="0" borderId="5" xfId="0" applyNumberFormat="1" applyFont="1" applyBorder="1" applyAlignment="1">
      <alignment horizontal="left" vertical="center"/>
    </xf>
    <xf numFmtId="2" fontId="33" fillId="0" borderId="18" xfId="0" applyNumberFormat="1" applyFont="1" applyBorder="1" applyAlignment="1">
      <alignment horizontal="left" vertical="center"/>
    </xf>
    <xf numFmtId="2" fontId="33" fillId="0" borderId="6" xfId="0" applyNumberFormat="1" applyFont="1" applyBorder="1" applyAlignment="1">
      <alignment horizontal="left" vertical="center"/>
    </xf>
    <xf numFmtId="1" fontId="16" fillId="0" borderId="1" xfId="0" applyNumberFormat="1" applyFont="1" applyBorder="1" applyAlignment="1">
      <alignment horizontal="left" vertical="center"/>
    </xf>
    <xf numFmtId="1" fontId="16" fillId="0" borderId="17" xfId="0" applyNumberFormat="1" applyFont="1" applyBorder="1" applyAlignment="1">
      <alignment horizontal="left" vertical="center"/>
    </xf>
    <xf numFmtId="1" fontId="16" fillId="0" borderId="2" xfId="0" applyNumberFormat="1" applyFont="1" applyBorder="1" applyAlignment="1">
      <alignment horizontal="left" vertical="center"/>
    </xf>
    <xf numFmtId="1" fontId="16" fillId="0" borderId="5" xfId="0" applyNumberFormat="1" applyFont="1" applyBorder="1" applyAlignment="1">
      <alignment horizontal="left" vertical="center"/>
    </xf>
    <xf numFmtId="1" fontId="16" fillId="0" borderId="18" xfId="0" applyNumberFormat="1" applyFont="1" applyBorder="1" applyAlignment="1">
      <alignment horizontal="left" vertical="center"/>
    </xf>
    <xf numFmtId="1" fontId="16" fillId="0" borderId="6" xfId="0" applyNumberFormat="1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3" fillId="0" borderId="17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3" fillId="0" borderId="18" xfId="0" applyFont="1" applyBorder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1" fontId="15" fillId="0" borderId="1" xfId="0" applyNumberFormat="1" applyFont="1" applyBorder="1" applyAlignment="1">
      <alignment horizontal="left" vertical="center"/>
    </xf>
    <xf numFmtId="1" fontId="15" fillId="0" borderId="17" xfId="0" applyNumberFormat="1" applyFont="1" applyBorder="1" applyAlignment="1">
      <alignment horizontal="left" vertical="center"/>
    </xf>
    <xf numFmtId="1" fontId="15" fillId="0" borderId="2" xfId="0" applyNumberFormat="1" applyFont="1" applyBorder="1" applyAlignment="1">
      <alignment horizontal="left" vertical="center"/>
    </xf>
    <xf numFmtId="1" fontId="15" fillId="0" borderId="5" xfId="0" applyNumberFormat="1" applyFont="1" applyBorder="1" applyAlignment="1">
      <alignment horizontal="left" vertical="center"/>
    </xf>
    <xf numFmtId="1" fontId="15" fillId="0" borderId="18" xfId="0" applyNumberFormat="1" applyFont="1" applyBorder="1" applyAlignment="1">
      <alignment horizontal="left" vertical="center"/>
    </xf>
    <xf numFmtId="1" fontId="15" fillId="0" borderId="6" xfId="0" applyNumberFormat="1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34" fillId="4" borderId="7" xfId="0" applyFont="1" applyFill="1" applyBorder="1" applyAlignment="1">
      <alignment horizontal="center" vertical="center"/>
    </xf>
    <xf numFmtId="164" fontId="34" fillId="4" borderId="7" xfId="0" applyNumberFormat="1" applyFont="1" applyFill="1" applyBorder="1" applyAlignment="1">
      <alignment horizontal="center" vertical="center"/>
    </xf>
    <xf numFmtId="1" fontId="25" fillId="0" borderId="1" xfId="0" applyNumberFormat="1" applyFont="1" applyBorder="1" applyAlignment="1">
      <alignment horizontal="left" vertical="center"/>
    </xf>
    <xf numFmtId="1" fontId="25" fillId="0" borderId="17" xfId="0" applyNumberFormat="1" applyFont="1" applyBorder="1" applyAlignment="1">
      <alignment horizontal="left" vertical="center"/>
    </xf>
    <xf numFmtId="1" fontId="25" fillId="0" borderId="2" xfId="0" applyNumberFormat="1" applyFont="1" applyBorder="1" applyAlignment="1">
      <alignment horizontal="left" vertical="center"/>
    </xf>
    <xf numFmtId="1" fontId="25" fillId="0" borderId="5" xfId="0" applyNumberFormat="1" applyFont="1" applyBorder="1" applyAlignment="1">
      <alignment horizontal="left" vertical="center"/>
    </xf>
    <xf numFmtId="1" fontId="25" fillId="0" borderId="18" xfId="0" applyNumberFormat="1" applyFont="1" applyBorder="1" applyAlignment="1">
      <alignment horizontal="left" vertical="center"/>
    </xf>
    <xf numFmtId="1" fontId="25" fillId="0" borderId="6" xfId="0" applyNumberFormat="1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2" fontId="20" fillId="0" borderId="2" xfId="0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20" fillId="0" borderId="6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36" fillId="4" borderId="7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165" fontId="34" fillId="0" borderId="7" xfId="0" applyNumberFormat="1" applyFont="1" applyFill="1" applyBorder="1" applyAlignment="1">
      <alignment horizontal="center" vertical="center"/>
    </xf>
    <xf numFmtId="2" fontId="35" fillId="0" borderId="1" xfId="0" applyNumberFormat="1" applyFont="1" applyBorder="1" applyAlignment="1">
      <alignment horizontal="center" vertical="center"/>
    </xf>
    <xf numFmtId="2" fontId="35" fillId="0" borderId="2" xfId="0" applyNumberFormat="1" applyFont="1" applyBorder="1" applyAlignment="1">
      <alignment horizontal="center" vertical="center"/>
    </xf>
    <xf numFmtId="2" fontId="35" fillId="0" borderId="5" xfId="0" applyNumberFormat="1" applyFont="1" applyBorder="1" applyAlignment="1">
      <alignment horizontal="center" vertical="center"/>
    </xf>
    <xf numFmtId="2" fontId="35" fillId="0" borderId="6" xfId="0" applyNumberFormat="1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2" fontId="35" fillId="0" borderId="7" xfId="0" applyNumberFormat="1" applyFont="1" applyBorder="1" applyAlignment="1">
      <alignment horizontal="center" vertical="center"/>
    </xf>
    <xf numFmtId="166" fontId="34" fillId="4" borderId="7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006821551274569E-2"/>
          <c:y val="3.4090956380610216E-2"/>
          <c:w val="0.94898064256112102"/>
          <c:h val="0.84375117042010284"/>
        </c:manualLayout>
      </c:layout>
      <c:scatterChart>
        <c:scatterStyle val="lineMarker"/>
        <c:varyColors val="0"/>
        <c:ser>
          <c:idx val="0"/>
          <c:order val="0"/>
          <c:tx>
            <c:v>Axes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's4'!$A$2:$A$6</c:f>
              <c:numCache>
                <c:formatCode>0.0</c:formatCode>
                <c:ptCount val="5"/>
                <c:pt idx="0">
                  <c:v>-4</c:v>
                </c:pt>
                <c:pt idx="1">
                  <c:v>500</c:v>
                </c:pt>
                <c:pt idx="3">
                  <c:v>-4</c:v>
                </c:pt>
                <c:pt idx="4">
                  <c:v>500</c:v>
                </c:pt>
              </c:numCache>
            </c:numRef>
          </c:xVal>
          <c:yVal>
            <c:numRef>
              <c:f>'s4'!$B$2:$B$6</c:f>
              <c:numCache>
                <c:formatCode>0.0</c:formatCode>
                <c:ptCount val="5"/>
                <c:pt idx="0">
                  <c:v>0.1</c:v>
                </c:pt>
                <c:pt idx="1">
                  <c:v>0.1</c:v>
                </c:pt>
                <c:pt idx="3">
                  <c:v>0.6</c:v>
                </c:pt>
                <c:pt idx="4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FD-4950-8749-B9884BAF6394}"/>
            </c:ext>
          </c:extLst>
        </c:ser>
        <c:ser>
          <c:idx val="2"/>
          <c:order val="1"/>
          <c:tx>
            <c:v>Bin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's1'!$B$2:$B$205</c:f>
              <c:numCache>
                <c:formatCode>General</c:formatCode>
                <c:ptCount val="204"/>
                <c:pt idx="0">
                  <c:v>-0.5</c:v>
                </c:pt>
                <c:pt idx="1">
                  <c:v>-0.5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6.5</c:v>
                </c:pt>
                <c:pt idx="27">
                  <c:v>6.5</c:v>
                </c:pt>
                <c:pt idx="28">
                  <c:v>6.5</c:v>
                </c:pt>
                <c:pt idx="29">
                  <c:v>6.5</c:v>
                </c:pt>
                <c:pt idx="30">
                  <c:v>7.5</c:v>
                </c:pt>
                <c:pt idx="31">
                  <c:v>7.5</c:v>
                </c:pt>
                <c:pt idx="32">
                  <c:v>7.5</c:v>
                </c:pt>
                <c:pt idx="33">
                  <c:v>7.5</c:v>
                </c:pt>
                <c:pt idx="34">
                  <c:v>8.5</c:v>
                </c:pt>
                <c:pt idx="35">
                  <c:v>8.5</c:v>
                </c:pt>
                <c:pt idx="36">
                  <c:v>8.5</c:v>
                </c:pt>
                <c:pt idx="37">
                  <c:v>8.5</c:v>
                </c:pt>
                <c:pt idx="38">
                  <c:v>9.5</c:v>
                </c:pt>
                <c:pt idx="39">
                  <c:v>9.5</c:v>
                </c:pt>
                <c:pt idx="40">
                  <c:v>9.5</c:v>
                </c:pt>
                <c:pt idx="41">
                  <c:v>9.5</c:v>
                </c:pt>
                <c:pt idx="42">
                  <c:v>10.5</c:v>
                </c:pt>
                <c:pt idx="43">
                  <c:v>10.5</c:v>
                </c:pt>
                <c:pt idx="44">
                  <c:v>10.5</c:v>
                </c:pt>
                <c:pt idx="45">
                  <c:v>10.5</c:v>
                </c:pt>
                <c:pt idx="46">
                  <c:v>11.5</c:v>
                </c:pt>
                <c:pt idx="47">
                  <c:v>11.5</c:v>
                </c:pt>
                <c:pt idx="48">
                  <c:v>11.5</c:v>
                </c:pt>
                <c:pt idx="49">
                  <c:v>11.5</c:v>
                </c:pt>
                <c:pt idx="50">
                  <c:v>12.5</c:v>
                </c:pt>
                <c:pt idx="51">
                  <c:v>12.5</c:v>
                </c:pt>
                <c:pt idx="52">
                  <c:v>12.5</c:v>
                </c:pt>
                <c:pt idx="53">
                  <c:v>12.5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14.5</c:v>
                </c:pt>
                <c:pt idx="59">
                  <c:v>14.5</c:v>
                </c:pt>
                <c:pt idx="60">
                  <c:v>14.5</c:v>
                </c:pt>
                <c:pt idx="61">
                  <c:v>14.5</c:v>
                </c:pt>
                <c:pt idx="62">
                  <c:v>15.5</c:v>
                </c:pt>
                <c:pt idx="63">
                  <c:v>15.5</c:v>
                </c:pt>
                <c:pt idx="64">
                  <c:v>15.5</c:v>
                </c:pt>
                <c:pt idx="65">
                  <c:v>15.5</c:v>
                </c:pt>
                <c:pt idx="66">
                  <c:v>16.5</c:v>
                </c:pt>
                <c:pt idx="67">
                  <c:v>16.5</c:v>
                </c:pt>
                <c:pt idx="68">
                  <c:v>16.5</c:v>
                </c:pt>
                <c:pt idx="69">
                  <c:v>16.5</c:v>
                </c:pt>
                <c:pt idx="70">
                  <c:v>17.5</c:v>
                </c:pt>
                <c:pt idx="71">
                  <c:v>17.5</c:v>
                </c:pt>
                <c:pt idx="72">
                  <c:v>17.5</c:v>
                </c:pt>
                <c:pt idx="73">
                  <c:v>17.5</c:v>
                </c:pt>
                <c:pt idx="74">
                  <c:v>18.5</c:v>
                </c:pt>
                <c:pt idx="75">
                  <c:v>18.5</c:v>
                </c:pt>
                <c:pt idx="76">
                  <c:v>18.5</c:v>
                </c:pt>
                <c:pt idx="77">
                  <c:v>18.5</c:v>
                </c:pt>
                <c:pt idx="78">
                  <c:v>19.5</c:v>
                </c:pt>
                <c:pt idx="79">
                  <c:v>19.5</c:v>
                </c:pt>
                <c:pt idx="80">
                  <c:v>19.5</c:v>
                </c:pt>
                <c:pt idx="81">
                  <c:v>19.5</c:v>
                </c:pt>
                <c:pt idx="82">
                  <c:v>20.5</c:v>
                </c:pt>
                <c:pt idx="83">
                  <c:v>20.5</c:v>
                </c:pt>
                <c:pt idx="84">
                  <c:v>20.5</c:v>
                </c:pt>
                <c:pt idx="85">
                  <c:v>20.5</c:v>
                </c:pt>
                <c:pt idx="86">
                  <c:v>21.5</c:v>
                </c:pt>
                <c:pt idx="87">
                  <c:v>21.5</c:v>
                </c:pt>
                <c:pt idx="88">
                  <c:v>21.5</c:v>
                </c:pt>
                <c:pt idx="89">
                  <c:v>21.5</c:v>
                </c:pt>
                <c:pt idx="90">
                  <c:v>22.5</c:v>
                </c:pt>
                <c:pt idx="91">
                  <c:v>22.5</c:v>
                </c:pt>
                <c:pt idx="92">
                  <c:v>22.5</c:v>
                </c:pt>
                <c:pt idx="93">
                  <c:v>22.5</c:v>
                </c:pt>
                <c:pt idx="94">
                  <c:v>23.5</c:v>
                </c:pt>
                <c:pt idx="95">
                  <c:v>23.5</c:v>
                </c:pt>
                <c:pt idx="96">
                  <c:v>23.5</c:v>
                </c:pt>
                <c:pt idx="97">
                  <c:v>23.5</c:v>
                </c:pt>
                <c:pt idx="98">
                  <c:v>24.5</c:v>
                </c:pt>
                <c:pt idx="99">
                  <c:v>24.5</c:v>
                </c:pt>
                <c:pt idx="100">
                  <c:v>24.5</c:v>
                </c:pt>
                <c:pt idx="101">
                  <c:v>24.5</c:v>
                </c:pt>
                <c:pt idx="102">
                  <c:v>25.5</c:v>
                </c:pt>
                <c:pt idx="103">
                  <c:v>25.5</c:v>
                </c:pt>
                <c:pt idx="104">
                  <c:v>25.5</c:v>
                </c:pt>
                <c:pt idx="105">
                  <c:v>25.5</c:v>
                </c:pt>
                <c:pt idx="106">
                  <c:v>26.5</c:v>
                </c:pt>
                <c:pt idx="107">
                  <c:v>26.5</c:v>
                </c:pt>
                <c:pt idx="108">
                  <c:v>26.5</c:v>
                </c:pt>
                <c:pt idx="109">
                  <c:v>26.5</c:v>
                </c:pt>
                <c:pt idx="110">
                  <c:v>27.5</c:v>
                </c:pt>
                <c:pt idx="111">
                  <c:v>27.5</c:v>
                </c:pt>
                <c:pt idx="112">
                  <c:v>27.5</c:v>
                </c:pt>
                <c:pt idx="113">
                  <c:v>27.5</c:v>
                </c:pt>
                <c:pt idx="114">
                  <c:v>28.5</c:v>
                </c:pt>
                <c:pt idx="115">
                  <c:v>28.5</c:v>
                </c:pt>
                <c:pt idx="116">
                  <c:v>28.5</c:v>
                </c:pt>
                <c:pt idx="117">
                  <c:v>28.5</c:v>
                </c:pt>
                <c:pt idx="118">
                  <c:v>29.5</c:v>
                </c:pt>
                <c:pt idx="119">
                  <c:v>29.5</c:v>
                </c:pt>
                <c:pt idx="120">
                  <c:v>29.5</c:v>
                </c:pt>
                <c:pt idx="121">
                  <c:v>29.5</c:v>
                </c:pt>
                <c:pt idx="122">
                  <c:v>30.5</c:v>
                </c:pt>
                <c:pt idx="123">
                  <c:v>30.5</c:v>
                </c:pt>
                <c:pt idx="124">
                  <c:v>30.5</c:v>
                </c:pt>
                <c:pt idx="125">
                  <c:v>30.5</c:v>
                </c:pt>
                <c:pt idx="126">
                  <c:v>31.5</c:v>
                </c:pt>
                <c:pt idx="127">
                  <c:v>31.5</c:v>
                </c:pt>
                <c:pt idx="128">
                  <c:v>31.5</c:v>
                </c:pt>
                <c:pt idx="129">
                  <c:v>31.5</c:v>
                </c:pt>
                <c:pt idx="130">
                  <c:v>32.5</c:v>
                </c:pt>
                <c:pt idx="131">
                  <c:v>32.5</c:v>
                </c:pt>
                <c:pt idx="132">
                  <c:v>32.5</c:v>
                </c:pt>
                <c:pt idx="133">
                  <c:v>32.5</c:v>
                </c:pt>
                <c:pt idx="134">
                  <c:v>33.5</c:v>
                </c:pt>
                <c:pt idx="135">
                  <c:v>33.5</c:v>
                </c:pt>
                <c:pt idx="136">
                  <c:v>33.5</c:v>
                </c:pt>
                <c:pt idx="137">
                  <c:v>33.5</c:v>
                </c:pt>
                <c:pt idx="138">
                  <c:v>34.5</c:v>
                </c:pt>
                <c:pt idx="139">
                  <c:v>34.5</c:v>
                </c:pt>
                <c:pt idx="140">
                  <c:v>34.5</c:v>
                </c:pt>
                <c:pt idx="141">
                  <c:v>34.5</c:v>
                </c:pt>
                <c:pt idx="142">
                  <c:v>35.5</c:v>
                </c:pt>
                <c:pt idx="143">
                  <c:v>35.5</c:v>
                </c:pt>
                <c:pt idx="144">
                  <c:v>35.5</c:v>
                </c:pt>
                <c:pt idx="145">
                  <c:v>35.5</c:v>
                </c:pt>
                <c:pt idx="146">
                  <c:v>36.5</c:v>
                </c:pt>
                <c:pt idx="147">
                  <c:v>36.5</c:v>
                </c:pt>
                <c:pt idx="148">
                  <c:v>36.5</c:v>
                </c:pt>
                <c:pt idx="149">
                  <c:v>36.5</c:v>
                </c:pt>
                <c:pt idx="150">
                  <c:v>37.5</c:v>
                </c:pt>
                <c:pt idx="151">
                  <c:v>37.5</c:v>
                </c:pt>
                <c:pt idx="152">
                  <c:v>37.5</c:v>
                </c:pt>
                <c:pt idx="153">
                  <c:v>37.5</c:v>
                </c:pt>
                <c:pt idx="154">
                  <c:v>38.5</c:v>
                </c:pt>
                <c:pt idx="155">
                  <c:v>38.5</c:v>
                </c:pt>
                <c:pt idx="156">
                  <c:v>38.5</c:v>
                </c:pt>
                <c:pt idx="157">
                  <c:v>38.5</c:v>
                </c:pt>
                <c:pt idx="158">
                  <c:v>39.5</c:v>
                </c:pt>
                <c:pt idx="159">
                  <c:v>39.5</c:v>
                </c:pt>
                <c:pt idx="160">
                  <c:v>39.5</c:v>
                </c:pt>
                <c:pt idx="161">
                  <c:v>39.5</c:v>
                </c:pt>
                <c:pt idx="162">
                  <c:v>40.5</c:v>
                </c:pt>
                <c:pt idx="163">
                  <c:v>40.5</c:v>
                </c:pt>
                <c:pt idx="164">
                  <c:v>40.5</c:v>
                </c:pt>
                <c:pt idx="165">
                  <c:v>40.5</c:v>
                </c:pt>
                <c:pt idx="166">
                  <c:v>41.5</c:v>
                </c:pt>
                <c:pt idx="167">
                  <c:v>41.5</c:v>
                </c:pt>
                <c:pt idx="168">
                  <c:v>41.5</c:v>
                </c:pt>
                <c:pt idx="169">
                  <c:v>41.5</c:v>
                </c:pt>
                <c:pt idx="170">
                  <c:v>42.5</c:v>
                </c:pt>
                <c:pt idx="171">
                  <c:v>42.5</c:v>
                </c:pt>
                <c:pt idx="172">
                  <c:v>42.5</c:v>
                </c:pt>
                <c:pt idx="173">
                  <c:v>42.5</c:v>
                </c:pt>
                <c:pt idx="174">
                  <c:v>43.5</c:v>
                </c:pt>
                <c:pt idx="175">
                  <c:v>43.5</c:v>
                </c:pt>
                <c:pt idx="176">
                  <c:v>43.5</c:v>
                </c:pt>
                <c:pt idx="177">
                  <c:v>43.5</c:v>
                </c:pt>
                <c:pt idx="178">
                  <c:v>44.5</c:v>
                </c:pt>
                <c:pt idx="179">
                  <c:v>44.5</c:v>
                </c:pt>
                <c:pt idx="180">
                  <c:v>44.5</c:v>
                </c:pt>
                <c:pt idx="181">
                  <c:v>44.5</c:v>
                </c:pt>
                <c:pt idx="182">
                  <c:v>45.5</c:v>
                </c:pt>
                <c:pt idx="183">
                  <c:v>45.5</c:v>
                </c:pt>
                <c:pt idx="184">
                  <c:v>45.5</c:v>
                </c:pt>
                <c:pt idx="185">
                  <c:v>45.5</c:v>
                </c:pt>
                <c:pt idx="186">
                  <c:v>46.5</c:v>
                </c:pt>
                <c:pt idx="187">
                  <c:v>46.5</c:v>
                </c:pt>
                <c:pt idx="188">
                  <c:v>46.5</c:v>
                </c:pt>
                <c:pt idx="189">
                  <c:v>46.5</c:v>
                </c:pt>
                <c:pt idx="190">
                  <c:v>47.5</c:v>
                </c:pt>
                <c:pt idx="191">
                  <c:v>47.5</c:v>
                </c:pt>
                <c:pt idx="192">
                  <c:v>47.5</c:v>
                </c:pt>
                <c:pt idx="193">
                  <c:v>47.5</c:v>
                </c:pt>
                <c:pt idx="194">
                  <c:v>48.5</c:v>
                </c:pt>
                <c:pt idx="195">
                  <c:v>48.5</c:v>
                </c:pt>
                <c:pt idx="196">
                  <c:v>48.5</c:v>
                </c:pt>
                <c:pt idx="197">
                  <c:v>48.5</c:v>
                </c:pt>
                <c:pt idx="198">
                  <c:v>49.5</c:v>
                </c:pt>
                <c:pt idx="199">
                  <c:v>49.5</c:v>
                </c:pt>
                <c:pt idx="200">
                  <c:v>49.5</c:v>
                </c:pt>
                <c:pt idx="201">
                  <c:v>49.5</c:v>
                </c:pt>
                <c:pt idx="202">
                  <c:v>50.5</c:v>
                </c:pt>
                <c:pt idx="203">
                  <c:v>50.5</c:v>
                </c:pt>
              </c:numCache>
            </c:numRef>
          </c:xVal>
          <c:yVal>
            <c:numRef>
              <c:f>'s1'!$C$2:$C$205</c:f>
              <c:numCache>
                <c:formatCode>General</c:formatCode>
                <c:ptCount val="204"/>
                <c:pt idx="0" formatCode="0.0">
                  <c:v>0.6</c:v>
                </c:pt>
                <c:pt idx="1">
                  <c:v>0.60013410686196633</c:v>
                </c:pt>
                <c:pt idx="2" formatCode="0.0">
                  <c:v>0.60013410686196633</c:v>
                </c:pt>
                <c:pt idx="3" formatCode="0.0">
                  <c:v>0.6</c:v>
                </c:pt>
                <c:pt idx="4" formatCode="0.0">
                  <c:v>0.6</c:v>
                </c:pt>
                <c:pt idx="5">
                  <c:v>0.60143685923535428</c:v>
                </c:pt>
                <c:pt idx="6" formatCode="0.0">
                  <c:v>0.60143685923535428</c:v>
                </c:pt>
                <c:pt idx="7" formatCode="0.0">
                  <c:v>0.6</c:v>
                </c:pt>
                <c:pt idx="8" formatCode="0.0">
                  <c:v>0.6</c:v>
                </c:pt>
                <c:pt idx="9">
                  <c:v>0.6073895617818218</c:v>
                </c:pt>
                <c:pt idx="10" formatCode="0.0">
                  <c:v>0.6073895617818218</c:v>
                </c:pt>
                <c:pt idx="11" formatCode="0.0">
                  <c:v>0.6</c:v>
                </c:pt>
                <c:pt idx="12" formatCode="0.0">
                  <c:v>0.6</c:v>
                </c:pt>
                <c:pt idx="13">
                  <c:v>0.62427998871170032</c:v>
                </c:pt>
                <c:pt idx="14" formatCode="0.0">
                  <c:v>0.62427998871170032</c:v>
                </c:pt>
                <c:pt idx="15" formatCode="0.0">
                  <c:v>0.6</c:v>
                </c:pt>
                <c:pt idx="16" formatCode="0.0">
                  <c:v>0.6</c:v>
                </c:pt>
                <c:pt idx="17">
                  <c:v>0.65723140196329366</c:v>
                </c:pt>
                <c:pt idx="18" formatCode="0.0">
                  <c:v>0.65723140196329366</c:v>
                </c:pt>
                <c:pt idx="19" formatCode="0.0">
                  <c:v>0.6</c:v>
                </c:pt>
                <c:pt idx="20" formatCode="0.0">
                  <c:v>0.6</c:v>
                </c:pt>
                <c:pt idx="21">
                  <c:v>0.70301652353392863</c:v>
                </c:pt>
                <c:pt idx="22" formatCode="0.0">
                  <c:v>0.70301652353392863</c:v>
                </c:pt>
                <c:pt idx="23" formatCode="0.0">
                  <c:v>0.6</c:v>
                </c:pt>
                <c:pt idx="24" formatCode="0.0">
                  <c:v>0.6</c:v>
                </c:pt>
                <c:pt idx="25">
                  <c:v>0.74716646219132665</c:v>
                </c:pt>
                <c:pt idx="26" formatCode="0.0">
                  <c:v>0.74716646219132665</c:v>
                </c:pt>
                <c:pt idx="27" formatCode="0.0">
                  <c:v>0.6</c:v>
                </c:pt>
                <c:pt idx="28" formatCode="0.0">
                  <c:v>0.6</c:v>
                </c:pt>
                <c:pt idx="29">
                  <c:v>0.77119363969195143</c:v>
                </c:pt>
                <c:pt idx="30" formatCode="0.0">
                  <c:v>0.77119363969195143</c:v>
                </c:pt>
                <c:pt idx="31" formatCode="0.0">
                  <c:v>0.6</c:v>
                </c:pt>
                <c:pt idx="32" formatCode="0.0">
                  <c:v>0.6</c:v>
                </c:pt>
                <c:pt idx="33">
                  <c:v>0.76507958113152452</c:v>
                </c:pt>
                <c:pt idx="34" formatCode="0.0">
                  <c:v>0.76507958113152452</c:v>
                </c:pt>
                <c:pt idx="35" formatCode="0.0">
                  <c:v>0.6</c:v>
                </c:pt>
                <c:pt idx="36" formatCode="0.0">
                  <c:v>0.6</c:v>
                </c:pt>
                <c:pt idx="37">
                  <c:v>0.73363585139218657</c:v>
                </c:pt>
                <c:pt idx="38" formatCode="0.0">
                  <c:v>0.73363585139218657</c:v>
                </c:pt>
                <c:pt idx="39" formatCode="0.0">
                  <c:v>0.6</c:v>
                </c:pt>
                <c:pt idx="40" formatCode="0.0">
                  <c:v>0.6</c:v>
                </c:pt>
                <c:pt idx="41">
                  <c:v>0.69163601238321359</c:v>
                </c:pt>
                <c:pt idx="42" formatCode="0.0">
                  <c:v>0.69163601238321359</c:v>
                </c:pt>
                <c:pt idx="43" formatCode="0.0">
                  <c:v>0.6</c:v>
                </c:pt>
                <c:pt idx="44" formatCode="0.0">
                  <c:v>0.6</c:v>
                </c:pt>
                <c:pt idx="45">
                  <c:v>0.65355351373044956</c:v>
                </c:pt>
                <c:pt idx="46" formatCode="0.0">
                  <c:v>0.65355351373044956</c:v>
                </c:pt>
                <c:pt idx="47" formatCode="0.0">
                  <c:v>0.6</c:v>
                </c:pt>
                <c:pt idx="48" formatCode="0.0">
                  <c:v>0.6</c:v>
                </c:pt>
                <c:pt idx="49">
                  <c:v>0.62677675686522472</c:v>
                </c:pt>
                <c:pt idx="50" formatCode="0.0">
                  <c:v>0.62677675686522472</c:v>
                </c:pt>
                <c:pt idx="51" formatCode="0.0">
                  <c:v>0.6</c:v>
                </c:pt>
                <c:pt idx="52" formatCode="0.0">
                  <c:v>0.6</c:v>
                </c:pt>
                <c:pt idx="53">
                  <c:v>0.6114757529422391</c:v>
                </c:pt>
                <c:pt idx="54" formatCode="0.0">
                  <c:v>0.6114757529422391</c:v>
                </c:pt>
                <c:pt idx="55" formatCode="0.0">
                  <c:v>0.6</c:v>
                </c:pt>
                <c:pt idx="56" formatCode="0.0">
                  <c:v>0.6</c:v>
                </c:pt>
                <c:pt idx="57">
                  <c:v>0.60421558271347564</c:v>
                </c:pt>
                <c:pt idx="58" formatCode="0.0">
                  <c:v>0.60421558271347564</c:v>
                </c:pt>
                <c:pt idx="59" formatCode="0.0">
                  <c:v>0.6</c:v>
                </c:pt>
                <c:pt idx="60" formatCode="0.0">
                  <c:v>0.6</c:v>
                </c:pt>
                <c:pt idx="61">
                  <c:v>0.60132489742423523</c:v>
                </c:pt>
                <c:pt idx="62" formatCode="0.0">
                  <c:v>0.60132489742423523</c:v>
                </c:pt>
                <c:pt idx="63" formatCode="0.0">
                  <c:v>0.6</c:v>
                </c:pt>
                <c:pt idx="64" formatCode="0.0">
                  <c:v>0.6</c:v>
                </c:pt>
                <c:pt idx="65">
                  <c:v>0.6003548832386344</c:v>
                </c:pt>
                <c:pt idx="66" formatCode="0.0">
                  <c:v>0.6003548832386344</c:v>
                </c:pt>
                <c:pt idx="67" formatCode="0.0">
                  <c:v>0.6</c:v>
                </c:pt>
                <c:pt idx="68" formatCode="0.0">
                  <c:v>0.6</c:v>
                </c:pt>
                <c:pt idx="69">
                  <c:v>0.60008051972641285</c:v>
                </c:pt>
                <c:pt idx="70" formatCode="0.0">
                  <c:v>0.60008051972641285</c:v>
                </c:pt>
                <c:pt idx="71" formatCode="0.0">
                  <c:v>0.6</c:v>
                </c:pt>
                <c:pt idx="72" formatCode="0.0">
                  <c:v>0.6</c:v>
                </c:pt>
                <c:pt idx="73">
                  <c:v>0.60001533709074528</c:v>
                </c:pt>
                <c:pt idx="74" formatCode="0.0">
                  <c:v>0.60001533709074528</c:v>
                </c:pt>
                <c:pt idx="75" formatCode="0.0">
                  <c:v>0.6</c:v>
                </c:pt>
                <c:pt idx="76" formatCode="0.0">
                  <c:v>0.6</c:v>
                </c:pt>
                <c:pt idx="77">
                  <c:v>0.60000242164590711</c:v>
                </c:pt>
                <c:pt idx="78" formatCode="0.0">
                  <c:v>0.60000242164590711</c:v>
                </c:pt>
                <c:pt idx="79" formatCode="0.0">
                  <c:v>0.6</c:v>
                </c:pt>
                <c:pt idx="80" formatCode="0.0">
                  <c:v>0.6</c:v>
                </c:pt>
                <c:pt idx="81">
                  <c:v>0.60000031135447374</c:v>
                </c:pt>
                <c:pt idx="82" formatCode="0.0">
                  <c:v>0.60000031135447374</c:v>
                </c:pt>
                <c:pt idx="83" formatCode="0.0">
                  <c:v>0.6</c:v>
                </c:pt>
                <c:pt idx="84" formatCode="0.0">
                  <c:v>0.6</c:v>
                </c:pt>
                <c:pt idx="85">
                  <c:v>0.60000003177086469</c:v>
                </c:pt>
                <c:pt idx="86" formatCode="0.0">
                  <c:v>0.60000003177086469</c:v>
                </c:pt>
                <c:pt idx="87" formatCode="0.0">
                  <c:v>0.6</c:v>
                </c:pt>
                <c:pt idx="88" formatCode="0.0">
                  <c:v>0.6</c:v>
                </c:pt>
                <c:pt idx="89">
                  <c:v>0.60000000247565177</c:v>
                </c:pt>
                <c:pt idx="90" formatCode="0.0">
                  <c:v>0.60000000247565177</c:v>
                </c:pt>
                <c:pt idx="91" formatCode="0.0">
                  <c:v>0.6</c:v>
                </c:pt>
                <c:pt idx="92" formatCode="0.0">
                  <c:v>0.6</c:v>
                </c:pt>
                <c:pt idx="93">
                  <c:v>0.6000000001383905</c:v>
                </c:pt>
                <c:pt idx="94" formatCode="0.0">
                  <c:v>0.6000000001383905</c:v>
                </c:pt>
                <c:pt idx="95" formatCode="0.0">
                  <c:v>0.6</c:v>
                </c:pt>
                <c:pt idx="96" formatCode="0.0">
                  <c:v>0.6</c:v>
                </c:pt>
                <c:pt idx="97">
                  <c:v>0.60000000000494247</c:v>
                </c:pt>
                <c:pt idx="98" formatCode="0.0">
                  <c:v>0.60000000000494247</c:v>
                </c:pt>
                <c:pt idx="99" formatCode="0.0">
                  <c:v>0.6</c:v>
                </c:pt>
                <c:pt idx="100" formatCode="0.0">
                  <c:v>0.6</c:v>
                </c:pt>
                <c:pt idx="101">
                  <c:v>0.60000000000008469</c:v>
                </c:pt>
                <c:pt idx="102" formatCode="0.0">
                  <c:v>0.60000000000008469</c:v>
                </c:pt>
                <c:pt idx="103" formatCode="0.0">
                  <c:v>0.6</c:v>
                </c:pt>
                <c:pt idx="104" formatCode="0.0">
                  <c:v>0.6</c:v>
                </c:pt>
                <c:pt idx="105">
                  <c:v>0.6</c:v>
                </c:pt>
                <c:pt idx="106" formatCode="0.0">
                  <c:v>0.6</c:v>
                </c:pt>
                <c:pt idx="107" formatCode="0.0">
                  <c:v>0.6</c:v>
                </c:pt>
                <c:pt idx="108" formatCode="0.0">
                  <c:v>0.6</c:v>
                </c:pt>
                <c:pt idx="109">
                  <c:v>0.6</c:v>
                </c:pt>
                <c:pt idx="110" formatCode="0.0">
                  <c:v>0.6</c:v>
                </c:pt>
                <c:pt idx="111" formatCode="0.0">
                  <c:v>0.6</c:v>
                </c:pt>
                <c:pt idx="112" formatCode="0.0">
                  <c:v>0.6</c:v>
                </c:pt>
                <c:pt idx="113">
                  <c:v>0.6</c:v>
                </c:pt>
                <c:pt idx="114" formatCode="0.0">
                  <c:v>0.6</c:v>
                </c:pt>
                <c:pt idx="115" formatCode="0.0">
                  <c:v>0.6</c:v>
                </c:pt>
                <c:pt idx="116" formatCode="0.0">
                  <c:v>0.6</c:v>
                </c:pt>
                <c:pt idx="117">
                  <c:v>0.6</c:v>
                </c:pt>
                <c:pt idx="118" formatCode="0.0">
                  <c:v>0.6</c:v>
                </c:pt>
                <c:pt idx="119" formatCode="0.0">
                  <c:v>0.6</c:v>
                </c:pt>
                <c:pt idx="120" formatCode="0.0">
                  <c:v>0.6</c:v>
                </c:pt>
                <c:pt idx="121">
                  <c:v>0.6</c:v>
                </c:pt>
                <c:pt idx="122" formatCode="0.0">
                  <c:v>0.6</c:v>
                </c:pt>
                <c:pt idx="123" formatCode="0.0">
                  <c:v>0.6</c:v>
                </c:pt>
                <c:pt idx="124" formatCode="0.0">
                  <c:v>0.6</c:v>
                </c:pt>
                <c:pt idx="125">
                  <c:v>0.6</c:v>
                </c:pt>
                <c:pt idx="126" formatCode="0.0">
                  <c:v>0.6</c:v>
                </c:pt>
                <c:pt idx="127" formatCode="0.0">
                  <c:v>0.6</c:v>
                </c:pt>
                <c:pt idx="128" formatCode="0.0">
                  <c:v>0.6</c:v>
                </c:pt>
                <c:pt idx="129">
                  <c:v>0.6</c:v>
                </c:pt>
                <c:pt idx="130" formatCode="0.0">
                  <c:v>0.6</c:v>
                </c:pt>
                <c:pt idx="131" formatCode="0.0">
                  <c:v>0.6</c:v>
                </c:pt>
                <c:pt idx="132" formatCode="0.0">
                  <c:v>0.6</c:v>
                </c:pt>
                <c:pt idx="133">
                  <c:v>0.6</c:v>
                </c:pt>
                <c:pt idx="134" formatCode="0.0">
                  <c:v>0.6</c:v>
                </c:pt>
                <c:pt idx="135" formatCode="0.0">
                  <c:v>0.6</c:v>
                </c:pt>
                <c:pt idx="136" formatCode="0.0">
                  <c:v>0.6</c:v>
                </c:pt>
                <c:pt idx="137">
                  <c:v>0.6</c:v>
                </c:pt>
                <c:pt idx="138" formatCode="0.0">
                  <c:v>0.6</c:v>
                </c:pt>
                <c:pt idx="139" formatCode="0.0">
                  <c:v>0.6</c:v>
                </c:pt>
                <c:pt idx="140" formatCode="0.0">
                  <c:v>0.6</c:v>
                </c:pt>
                <c:pt idx="141">
                  <c:v>0.6</c:v>
                </c:pt>
                <c:pt idx="142" formatCode="0.0">
                  <c:v>0.6</c:v>
                </c:pt>
                <c:pt idx="143" formatCode="0.0">
                  <c:v>0.6</c:v>
                </c:pt>
                <c:pt idx="144" formatCode="0.0">
                  <c:v>0.6</c:v>
                </c:pt>
                <c:pt idx="145">
                  <c:v>0.6</c:v>
                </c:pt>
                <c:pt idx="146" formatCode="0.0">
                  <c:v>0.6</c:v>
                </c:pt>
                <c:pt idx="147" formatCode="0.0">
                  <c:v>0.6</c:v>
                </c:pt>
                <c:pt idx="148" formatCode="0.0">
                  <c:v>0.6</c:v>
                </c:pt>
                <c:pt idx="149">
                  <c:v>0.6</c:v>
                </c:pt>
                <c:pt idx="150" formatCode="0.0">
                  <c:v>0.6</c:v>
                </c:pt>
                <c:pt idx="151" formatCode="0.0">
                  <c:v>0.6</c:v>
                </c:pt>
                <c:pt idx="152" formatCode="0.0">
                  <c:v>0.6</c:v>
                </c:pt>
                <c:pt idx="153">
                  <c:v>0.6</c:v>
                </c:pt>
                <c:pt idx="154" formatCode="0.0">
                  <c:v>0.6</c:v>
                </c:pt>
                <c:pt idx="155" formatCode="0.0">
                  <c:v>0.6</c:v>
                </c:pt>
                <c:pt idx="156" formatCode="0.0">
                  <c:v>0.6</c:v>
                </c:pt>
                <c:pt idx="157">
                  <c:v>0.6</c:v>
                </c:pt>
                <c:pt idx="158" formatCode="0.0">
                  <c:v>0.6</c:v>
                </c:pt>
                <c:pt idx="159" formatCode="0.0">
                  <c:v>0.6</c:v>
                </c:pt>
                <c:pt idx="160" formatCode="0.0">
                  <c:v>0.6</c:v>
                </c:pt>
                <c:pt idx="161">
                  <c:v>0.6</c:v>
                </c:pt>
                <c:pt idx="162" formatCode="0.0">
                  <c:v>0.6</c:v>
                </c:pt>
                <c:pt idx="163" formatCode="0.0">
                  <c:v>0.6</c:v>
                </c:pt>
                <c:pt idx="164" formatCode="0.0">
                  <c:v>0.6</c:v>
                </c:pt>
                <c:pt idx="165">
                  <c:v>0.6</c:v>
                </c:pt>
                <c:pt idx="166" formatCode="0.0">
                  <c:v>0.6</c:v>
                </c:pt>
                <c:pt idx="167" formatCode="0.0">
                  <c:v>0.6</c:v>
                </c:pt>
                <c:pt idx="168" formatCode="0.0">
                  <c:v>0.6</c:v>
                </c:pt>
                <c:pt idx="169">
                  <c:v>0.6</c:v>
                </c:pt>
                <c:pt idx="170" formatCode="0.0">
                  <c:v>0.6</c:v>
                </c:pt>
                <c:pt idx="171" formatCode="0.0">
                  <c:v>0.6</c:v>
                </c:pt>
                <c:pt idx="172" formatCode="0.0">
                  <c:v>0.6</c:v>
                </c:pt>
                <c:pt idx="173">
                  <c:v>0.6</c:v>
                </c:pt>
                <c:pt idx="174" formatCode="0.0">
                  <c:v>0.6</c:v>
                </c:pt>
                <c:pt idx="175" formatCode="0.0">
                  <c:v>0.6</c:v>
                </c:pt>
                <c:pt idx="176" formatCode="0.0">
                  <c:v>0.6</c:v>
                </c:pt>
                <c:pt idx="177">
                  <c:v>0.6</c:v>
                </c:pt>
                <c:pt idx="178" formatCode="0.0">
                  <c:v>0.6</c:v>
                </c:pt>
                <c:pt idx="179" formatCode="0.0">
                  <c:v>0.6</c:v>
                </c:pt>
                <c:pt idx="180" formatCode="0.0">
                  <c:v>0.6</c:v>
                </c:pt>
                <c:pt idx="181">
                  <c:v>0.6</c:v>
                </c:pt>
                <c:pt idx="182" formatCode="0.0">
                  <c:v>0.6</c:v>
                </c:pt>
                <c:pt idx="183" formatCode="0.0">
                  <c:v>0.6</c:v>
                </c:pt>
                <c:pt idx="184" formatCode="0.0">
                  <c:v>0.6</c:v>
                </c:pt>
                <c:pt idx="185">
                  <c:v>0.6</c:v>
                </c:pt>
                <c:pt idx="186" formatCode="0.0">
                  <c:v>0.6</c:v>
                </c:pt>
                <c:pt idx="187" formatCode="0.0">
                  <c:v>0.6</c:v>
                </c:pt>
                <c:pt idx="188" formatCode="0.0">
                  <c:v>0.6</c:v>
                </c:pt>
                <c:pt idx="189">
                  <c:v>0.6</c:v>
                </c:pt>
                <c:pt idx="190" formatCode="0.0">
                  <c:v>0.6</c:v>
                </c:pt>
                <c:pt idx="191" formatCode="0.0">
                  <c:v>0.6</c:v>
                </c:pt>
                <c:pt idx="192" formatCode="0.0">
                  <c:v>0.6</c:v>
                </c:pt>
                <c:pt idx="193">
                  <c:v>0.6</c:v>
                </c:pt>
                <c:pt idx="194" formatCode="0.0">
                  <c:v>0.6</c:v>
                </c:pt>
                <c:pt idx="195" formatCode="0.0">
                  <c:v>0.6</c:v>
                </c:pt>
                <c:pt idx="196" formatCode="0.0">
                  <c:v>0.6</c:v>
                </c:pt>
                <c:pt idx="197">
                  <c:v>0.6</c:v>
                </c:pt>
                <c:pt idx="198" formatCode="0.0">
                  <c:v>0.6</c:v>
                </c:pt>
                <c:pt idx="199" formatCode="0.0">
                  <c:v>0.6</c:v>
                </c:pt>
                <c:pt idx="200" formatCode="0.0">
                  <c:v>0.6</c:v>
                </c:pt>
                <c:pt idx="201">
                  <c:v>0.6</c:v>
                </c:pt>
                <c:pt idx="202" formatCode="0.0">
                  <c:v>0.6</c:v>
                </c:pt>
                <c:pt idx="203" formatCode="0.0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FD-4950-8749-B9884BAF6394}"/>
            </c:ext>
          </c:extLst>
        </c:ser>
        <c:ser>
          <c:idx val="6"/>
          <c:order val="2"/>
          <c:tx>
            <c:v>Dots_Bin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's1'!$J$2:$J$205</c:f>
              <c:numCache>
                <c:formatCode>General</c:formatCode>
                <c:ptCount val="204"/>
                <c:pt idx="0">
                  <c:v>0</c:v>
                </c:pt>
                <c:pt idx="4">
                  <c:v>1</c:v>
                </c:pt>
                <c:pt idx="8">
                  <c:v>2</c:v>
                </c:pt>
                <c:pt idx="12">
                  <c:v>3</c:v>
                </c:pt>
                <c:pt idx="16">
                  <c:v>4</c:v>
                </c:pt>
                <c:pt idx="20">
                  <c:v>5</c:v>
                </c:pt>
                <c:pt idx="24">
                  <c:v>6</c:v>
                </c:pt>
                <c:pt idx="28">
                  <c:v>7</c:v>
                </c:pt>
                <c:pt idx="32">
                  <c:v>8</c:v>
                </c:pt>
                <c:pt idx="36">
                  <c:v>9</c:v>
                </c:pt>
                <c:pt idx="40">
                  <c:v>10</c:v>
                </c:pt>
                <c:pt idx="44">
                  <c:v>11</c:v>
                </c:pt>
                <c:pt idx="48">
                  <c:v>12</c:v>
                </c:pt>
                <c:pt idx="52">
                  <c:v>13</c:v>
                </c:pt>
                <c:pt idx="56">
                  <c:v>14</c:v>
                </c:pt>
                <c:pt idx="60">
                  <c:v>15</c:v>
                </c:pt>
                <c:pt idx="64">
                  <c:v>16</c:v>
                </c:pt>
                <c:pt idx="68">
                  <c:v>17</c:v>
                </c:pt>
                <c:pt idx="72">
                  <c:v>18</c:v>
                </c:pt>
                <c:pt idx="76">
                  <c:v>19</c:v>
                </c:pt>
                <c:pt idx="80">
                  <c:v>20</c:v>
                </c:pt>
                <c:pt idx="84">
                  <c:v>21</c:v>
                </c:pt>
                <c:pt idx="88">
                  <c:v>22</c:v>
                </c:pt>
                <c:pt idx="92">
                  <c:v>23</c:v>
                </c:pt>
                <c:pt idx="96">
                  <c:v>24</c:v>
                </c:pt>
                <c:pt idx="100">
                  <c:v>25</c:v>
                </c:pt>
                <c:pt idx="104">
                  <c:v>26</c:v>
                </c:pt>
                <c:pt idx="108">
                  <c:v>27</c:v>
                </c:pt>
                <c:pt idx="112">
                  <c:v>28</c:v>
                </c:pt>
                <c:pt idx="116">
                  <c:v>29</c:v>
                </c:pt>
                <c:pt idx="120">
                  <c:v>30</c:v>
                </c:pt>
                <c:pt idx="124">
                  <c:v>31</c:v>
                </c:pt>
                <c:pt idx="128">
                  <c:v>32</c:v>
                </c:pt>
                <c:pt idx="132">
                  <c:v>33</c:v>
                </c:pt>
                <c:pt idx="136">
                  <c:v>34</c:v>
                </c:pt>
                <c:pt idx="140">
                  <c:v>35</c:v>
                </c:pt>
                <c:pt idx="144">
                  <c:v>36</c:v>
                </c:pt>
                <c:pt idx="148">
                  <c:v>37</c:v>
                </c:pt>
                <c:pt idx="152">
                  <c:v>38</c:v>
                </c:pt>
                <c:pt idx="156">
                  <c:v>39</c:v>
                </c:pt>
                <c:pt idx="160">
                  <c:v>40</c:v>
                </c:pt>
                <c:pt idx="164">
                  <c:v>41</c:v>
                </c:pt>
                <c:pt idx="168">
                  <c:v>42</c:v>
                </c:pt>
                <c:pt idx="172">
                  <c:v>43</c:v>
                </c:pt>
                <c:pt idx="176">
                  <c:v>44</c:v>
                </c:pt>
                <c:pt idx="180">
                  <c:v>45</c:v>
                </c:pt>
                <c:pt idx="184">
                  <c:v>46</c:v>
                </c:pt>
                <c:pt idx="188">
                  <c:v>47</c:v>
                </c:pt>
                <c:pt idx="192">
                  <c:v>48</c:v>
                </c:pt>
                <c:pt idx="196">
                  <c:v>49</c:v>
                </c:pt>
                <c:pt idx="200">
                  <c:v>50</c:v>
                </c:pt>
              </c:numCache>
            </c:numRef>
          </c:xVal>
          <c:yVal>
            <c:numRef>
              <c:f>'s1'!$K$2:$K$205</c:f>
              <c:numCache>
                <c:formatCode>General</c:formatCode>
                <c:ptCount val="204"/>
                <c:pt idx="0">
                  <c:v>0.6</c:v>
                </c:pt>
                <c:pt idx="4">
                  <c:v>0.6</c:v>
                </c:pt>
                <c:pt idx="8">
                  <c:v>0.6</c:v>
                </c:pt>
                <c:pt idx="12">
                  <c:v>0.6</c:v>
                </c:pt>
                <c:pt idx="16">
                  <c:v>0.6</c:v>
                </c:pt>
                <c:pt idx="20">
                  <c:v>0.6</c:v>
                </c:pt>
                <c:pt idx="24">
                  <c:v>0.6</c:v>
                </c:pt>
                <c:pt idx="28">
                  <c:v>0.6</c:v>
                </c:pt>
                <c:pt idx="32">
                  <c:v>0.6</c:v>
                </c:pt>
                <c:pt idx="36">
                  <c:v>0.6</c:v>
                </c:pt>
                <c:pt idx="40">
                  <c:v>0.6</c:v>
                </c:pt>
                <c:pt idx="44">
                  <c:v>0.6</c:v>
                </c:pt>
                <c:pt idx="48">
                  <c:v>0.6</c:v>
                </c:pt>
                <c:pt idx="52">
                  <c:v>0.6</c:v>
                </c:pt>
                <c:pt idx="56">
                  <c:v>0.6</c:v>
                </c:pt>
                <c:pt idx="60">
                  <c:v>0.6</c:v>
                </c:pt>
                <c:pt idx="64">
                  <c:v>0.6</c:v>
                </c:pt>
                <c:pt idx="68">
                  <c:v>0.6</c:v>
                </c:pt>
                <c:pt idx="72">
                  <c:v>0.6</c:v>
                </c:pt>
                <c:pt idx="76">
                  <c:v>0.6</c:v>
                </c:pt>
                <c:pt idx="80">
                  <c:v>0.6</c:v>
                </c:pt>
                <c:pt idx="84">
                  <c:v>0.6</c:v>
                </c:pt>
                <c:pt idx="88">
                  <c:v>0.6</c:v>
                </c:pt>
                <c:pt idx="92">
                  <c:v>0.6</c:v>
                </c:pt>
                <c:pt idx="96">
                  <c:v>0.6</c:v>
                </c:pt>
                <c:pt idx="100">
                  <c:v>0.6</c:v>
                </c:pt>
                <c:pt idx="104">
                  <c:v>100</c:v>
                </c:pt>
                <c:pt idx="108">
                  <c:v>100</c:v>
                </c:pt>
                <c:pt idx="112">
                  <c:v>100</c:v>
                </c:pt>
                <c:pt idx="116">
                  <c:v>100</c:v>
                </c:pt>
                <c:pt idx="120">
                  <c:v>100</c:v>
                </c:pt>
                <c:pt idx="124">
                  <c:v>100</c:v>
                </c:pt>
                <c:pt idx="128">
                  <c:v>100</c:v>
                </c:pt>
                <c:pt idx="132">
                  <c:v>100</c:v>
                </c:pt>
                <c:pt idx="136">
                  <c:v>100</c:v>
                </c:pt>
                <c:pt idx="140">
                  <c:v>100</c:v>
                </c:pt>
                <c:pt idx="144">
                  <c:v>100</c:v>
                </c:pt>
                <c:pt idx="148">
                  <c:v>100</c:v>
                </c:pt>
                <c:pt idx="152">
                  <c:v>100</c:v>
                </c:pt>
                <c:pt idx="156">
                  <c:v>100</c:v>
                </c:pt>
                <c:pt idx="160">
                  <c:v>100</c:v>
                </c:pt>
                <c:pt idx="164">
                  <c:v>100</c:v>
                </c:pt>
                <c:pt idx="168">
                  <c:v>100</c:v>
                </c:pt>
                <c:pt idx="172">
                  <c:v>100</c:v>
                </c:pt>
                <c:pt idx="176">
                  <c:v>100</c:v>
                </c:pt>
                <c:pt idx="180">
                  <c:v>100</c:v>
                </c:pt>
                <c:pt idx="184">
                  <c:v>100</c:v>
                </c:pt>
                <c:pt idx="188">
                  <c:v>100</c:v>
                </c:pt>
                <c:pt idx="192">
                  <c:v>100</c:v>
                </c:pt>
                <c:pt idx="196">
                  <c:v>100</c:v>
                </c:pt>
                <c:pt idx="2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FD-4950-8749-B9884BAF6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827320"/>
        <c:axId val="1"/>
      </c:scatterChart>
      <c:valAx>
        <c:axId val="315827320"/>
        <c:scaling>
          <c:orientation val="minMax"/>
          <c:max val="15"/>
          <c:min val="-5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1"/>
      </c:valAx>
      <c:valAx>
        <c:axId val="1"/>
        <c:scaling>
          <c:orientation val="minMax"/>
          <c:max val="1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315827320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006821551274569E-2"/>
          <c:y val="3.4090956380610216E-2"/>
          <c:w val="0.94898064256112102"/>
          <c:h val="0.84375117042010284"/>
        </c:manualLayout>
      </c:layout>
      <c:scatterChart>
        <c:scatterStyle val="lineMarker"/>
        <c:varyColors val="0"/>
        <c:ser>
          <c:idx val="0"/>
          <c:order val="0"/>
          <c:tx>
            <c:v>Axes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's4'!$A$2:$A$6</c:f>
              <c:numCache>
                <c:formatCode>0.0</c:formatCode>
                <c:ptCount val="5"/>
                <c:pt idx="0">
                  <c:v>-4</c:v>
                </c:pt>
                <c:pt idx="1">
                  <c:v>500</c:v>
                </c:pt>
                <c:pt idx="3">
                  <c:v>-4</c:v>
                </c:pt>
                <c:pt idx="4">
                  <c:v>500</c:v>
                </c:pt>
              </c:numCache>
            </c:numRef>
          </c:xVal>
          <c:yVal>
            <c:numRef>
              <c:f>'s4'!$B$2:$B$6</c:f>
              <c:numCache>
                <c:formatCode>0.0</c:formatCode>
                <c:ptCount val="5"/>
                <c:pt idx="0">
                  <c:v>0.1</c:v>
                </c:pt>
                <c:pt idx="1">
                  <c:v>0.1</c:v>
                </c:pt>
                <c:pt idx="3">
                  <c:v>0.6</c:v>
                </c:pt>
                <c:pt idx="4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DE-4769-B1B6-EB848A883079}"/>
            </c:ext>
          </c:extLst>
        </c:ser>
        <c:ser>
          <c:idx val="2"/>
          <c:order val="1"/>
          <c:tx>
            <c:v>Bin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's1'!$B$2:$B$205</c:f>
              <c:numCache>
                <c:formatCode>General</c:formatCode>
                <c:ptCount val="204"/>
                <c:pt idx="0">
                  <c:v>-0.5</c:v>
                </c:pt>
                <c:pt idx="1">
                  <c:v>-0.5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6.5</c:v>
                </c:pt>
                <c:pt idx="27">
                  <c:v>6.5</c:v>
                </c:pt>
                <c:pt idx="28">
                  <c:v>6.5</c:v>
                </c:pt>
                <c:pt idx="29">
                  <c:v>6.5</c:v>
                </c:pt>
                <c:pt idx="30">
                  <c:v>7.5</c:v>
                </c:pt>
                <c:pt idx="31">
                  <c:v>7.5</c:v>
                </c:pt>
                <c:pt idx="32">
                  <c:v>7.5</c:v>
                </c:pt>
                <c:pt idx="33">
                  <c:v>7.5</c:v>
                </c:pt>
                <c:pt idx="34">
                  <c:v>8.5</c:v>
                </c:pt>
                <c:pt idx="35">
                  <c:v>8.5</c:v>
                </c:pt>
                <c:pt idx="36">
                  <c:v>8.5</c:v>
                </c:pt>
                <c:pt idx="37">
                  <c:v>8.5</c:v>
                </c:pt>
                <c:pt idx="38">
                  <c:v>9.5</c:v>
                </c:pt>
                <c:pt idx="39">
                  <c:v>9.5</c:v>
                </c:pt>
                <c:pt idx="40">
                  <c:v>9.5</c:v>
                </c:pt>
                <c:pt idx="41">
                  <c:v>9.5</c:v>
                </c:pt>
                <c:pt idx="42">
                  <c:v>10.5</c:v>
                </c:pt>
                <c:pt idx="43">
                  <c:v>10.5</c:v>
                </c:pt>
                <c:pt idx="44">
                  <c:v>10.5</c:v>
                </c:pt>
                <c:pt idx="45">
                  <c:v>10.5</c:v>
                </c:pt>
                <c:pt idx="46">
                  <c:v>11.5</c:v>
                </c:pt>
                <c:pt idx="47">
                  <c:v>11.5</c:v>
                </c:pt>
                <c:pt idx="48">
                  <c:v>11.5</c:v>
                </c:pt>
                <c:pt idx="49">
                  <c:v>11.5</c:v>
                </c:pt>
                <c:pt idx="50">
                  <c:v>12.5</c:v>
                </c:pt>
                <c:pt idx="51">
                  <c:v>12.5</c:v>
                </c:pt>
                <c:pt idx="52">
                  <c:v>12.5</c:v>
                </c:pt>
                <c:pt idx="53">
                  <c:v>12.5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14.5</c:v>
                </c:pt>
                <c:pt idx="59">
                  <c:v>14.5</c:v>
                </c:pt>
                <c:pt idx="60">
                  <c:v>14.5</c:v>
                </c:pt>
                <c:pt idx="61">
                  <c:v>14.5</c:v>
                </c:pt>
                <c:pt idx="62">
                  <c:v>15.5</c:v>
                </c:pt>
                <c:pt idx="63">
                  <c:v>15.5</c:v>
                </c:pt>
                <c:pt idx="64">
                  <c:v>15.5</c:v>
                </c:pt>
                <c:pt idx="65">
                  <c:v>15.5</c:v>
                </c:pt>
                <c:pt idx="66">
                  <c:v>16.5</c:v>
                </c:pt>
                <c:pt idx="67">
                  <c:v>16.5</c:v>
                </c:pt>
                <c:pt idx="68">
                  <c:v>16.5</c:v>
                </c:pt>
                <c:pt idx="69">
                  <c:v>16.5</c:v>
                </c:pt>
                <c:pt idx="70">
                  <c:v>17.5</c:v>
                </c:pt>
                <c:pt idx="71">
                  <c:v>17.5</c:v>
                </c:pt>
                <c:pt idx="72">
                  <c:v>17.5</c:v>
                </c:pt>
                <c:pt idx="73">
                  <c:v>17.5</c:v>
                </c:pt>
                <c:pt idx="74">
                  <c:v>18.5</c:v>
                </c:pt>
                <c:pt idx="75">
                  <c:v>18.5</c:v>
                </c:pt>
                <c:pt idx="76">
                  <c:v>18.5</c:v>
                </c:pt>
                <c:pt idx="77">
                  <c:v>18.5</c:v>
                </c:pt>
                <c:pt idx="78">
                  <c:v>19.5</c:v>
                </c:pt>
                <c:pt idx="79">
                  <c:v>19.5</c:v>
                </c:pt>
                <c:pt idx="80">
                  <c:v>19.5</c:v>
                </c:pt>
                <c:pt idx="81">
                  <c:v>19.5</c:v>
                </c:pt>
                <c:pt idx="82">
                  <c:v>20.5</c:v>
                </c:pt>
                <c:pt idx="83">
                  <c:v>20.5</c:v>
                </c:pt>
                <c:pt idx="84">
                  <c:v>20.5</c:v>
                </c:pt>
                <c:pt idx="85">
                  <c:v>20.5</c:v>
                </c:pt>
                <c:pt idx="86">
                  <c:v>21.5</c:v>
                </c:pt>
                <c:pt idx="87">
                  <c:v>21.5</c:v>
                </c:pt>
                <c:pt idx="88">
                  <c:v>21.5</c:v>
                </c:pt>
                <c:pt idx="89">
                  <c:v>21.5</c:v>
                </c:pt>
                <c:pt idx="90">
                  <c:v>22.5</c:v>
                </c:pt>
                <c:pt idx="91">
                  <c:v>22.5</c:v>
                </c:pt>
                <c:pt idx="92">
                  <c:v>22.5</c:v>
                </c:pt>
                <c:pt idx="93">
                  <c:v>22.5</c:v>
                </c:pt>
                <c:pt idx="94">
                  <c:v>23.5</c:v>
                </c:pt>
                <c:pt idx="95">
                  <c:v>23.5</c:v>
                </c:pt>
                <c:pt idx="96">
                  <c:v>23.5</c:v>
                </c:pt>
                <c:pt idx="97">
                  <c:v>23.5</c:v>
                </c:pt>
                <c:pt idx="98">
                  <c:v>24.5</c:v>
                </c:pt>
                <c:pt idx="99">
                  <c:v>24.5</c:v>
                </c:pt>
                <c:pt idx="100">
                  <c:v>24.5</c:v>
                </c:pt>
                <c:pt idx="101">
                  <c:v>24.5</c:v>
                </c:pt>
                <c:pt idx="102">
                  <c:v>25.5</c:v>
                </c:pt>
                <c:pt idx="103">
                  <c:v>25.5</c:v>
                </c:pt>
                <c:pt idx="104">
                  <c:v>25.5</c:v>
                </c:pt>
                <c:pt idx="105">
                  <c:v>25.5</c:v>
                </c:pt>
                <c:pt idx="106">
                  <c:v>26.5</c:v>
                </c:pt>
                <c:pt idx="107">
                  <c:v>26.5</c:v>
                </c:pt>
                <c:pt idx="108">
                  <c:v>26.5</c:v>
                </c:pt>
                <c:pt idx="109">
                  <c:v>26.5</c:v>
                </c:pt>
                <c:pt idx="110">
                  <c:v>27.5</c:v>
                </c:pt>
                <c:pt idx="111">
                  <c:v>27.5</c:v>
                </c:pt>
                <c:pt idx="112">
                  <c:v>27.5</c:v>
                </c:pt>
                <c:pt idx="113">
                  <c:v>27.5</c:v>
                </c:pt>
                <c:pt idx="114">
                  <c:v>28.5</c:v>
                </c:pt>
                <c:pt idx="115">
                  <c:v>28.5</c:v>
                </c:pt>
                <c:pt idx="116">
                  <c:v>28.5</c:v>
                </c:pt>
                <c:pt idx="117">
                  <c:v>28.5</c:v>
                </c:pt>
                <c:pt idx="118">
                  <c:v>29.5</c:v>
                </c:pt>
                <c:pt idx="119">
                  <c:v>29.5</c:v>
                </c:pt>
                <c:pt idx="120">
                  <c:v>29.5</c:v>
                </c:pt>
                <c:pt idx="121">
                  <c:v>29.5</c:v>
                </c:pt>
                <c:pt idx="122">
                  <c:v>30.5</c:v>
                </c:pt>
                <c:pt idx="123">
                  <c:v>30.5</c:v>
                </c:pt>
                <c:pt idx="124">
                  <c:v>30.5</c:v>
                </c:pt>
                <c:pt idx="125">
                  <c:v>30.5</c:v>
                </c:pt>
                <c:pt idx="126">
                  <c:v>31.5</c:v>
                </c:pt>
                <c:pt idx="127">
                  <c:v>31.5</c:v>
                </c:pt>
                <c:pt idx="128">
                  <c:v>31.5</c:v>
                </c:pt>
                <c:pt idx="129">
                  <c:v>31.5</c:v>
                </c:pt>
                <c:pt idx="130">
                  <c:v>32.5</c:v>
                </c:pt>
                <c:pt idx="131">
                  <c:v>32.5</c:v>
                </c:pt>
                <c:pt idx="132">
                  <c:v>32.5</c:v>
                </c:pt>
                <c:pt idx="133">
                  <c:v>32.5</c:v>
                </c:pt>
                <c:pt idx="134">
                  <c:v>33.5</c:v>
                </c:pt>
                <c:pt idx="135">
                  <c:v>33.5</c:v>
                </c:pt>
                <c:pt idx="136">
                  <c:v>33.5</c:v>
                </c:pt>
                <c:pt idx="137">
                  <c:v>33.5</c:v>
                </c:pt>
                <c:pt idx="138">
                  <c:v>34.5</c:v>
                </c:pt>
                <c:pt idx="139">
                  <c:v>34.5</c:v>
                </c:pt>
                <c:pt idx="140">
                  <c:v>34.5</c:v>
                </c:pt>
                <c:pt idx="141">
                  <c:v>34.5</c:v>
                </c:pt>
                <c:pt idx="142">
                  <c:v>35.5</c:v>
                </c:pt>
                <c:pt idx="143">
                  <c:v>35.5</c:v>
                </c:pt>
                <c:pt idx="144">
                  <c:v>35.5</c:v>
                </c:pt>
                <c:pt idx="145">
                  <c:v>35.5</c:v>
                </c:pt>
                <c:pt idx="146">
                  <c:v>36.5</c:v>
                </c:pt>
                <c:pt idx="147">
                  <c:v>36.5</c:v>
                </c:pt>
                <c:pt idx="148">
                  <c:v>36.5</c:v>
                </c:pt>
                <c:pt idx="149">
                  <c:v>36.5</c:v>
                </c:pt>
                <c:pt idx="150">
                  <c:v>37.5</c:v>
                </c:pt>
                <c:pt idx="151">
                  <c:v>37.5</c:v>
                </c:pt>
                <c:pt idx="152">
                  <c:v>37.5</c:v>
                </c:pt>
                <c:pt idx="153">
                  <c:v>37.5</c:v>
                </c:pt>
                <c:pt idx="154">
                  <c:v>38.5</c:v>
                </c:pt>
                <c:pt idx="155">
                  <c:v>38.5</c:v>
                </c:pt>
                <c:pt idx="156">
                  <c:v>38.5</c:v>
                </c:pt>
                <c:pt idx="157">
                  <c:v>38.5</c:v>
                </c:pt>
                <c:pt idx="158">
                  <c:v>39.5</c:v>
                </c:pt>
                <c:pt idx="159">
                  <c:v>39.5</c:v>
                </c:pt>
                <c:pt idx="160">
                  <c:v>39.5</c:v>
                </c:pt>
                <c:pt idx="161">
                  <c:v>39.5</c:v>
                </c:pt>
                <c:pt idx="162">
                  <c:v>40.5</c:v>
                </c:pt>
                <c:pt idx="163">
                  <c:v>40.5</c:v>
                </c:pt>
                <c:pt idx="164">
                  <c:v>40.5</c:v>
                </c:pt>
                <c:pt idx="165">
                  <c:v>40.5</c:v>
                </c:pt>
                <c:pt idx="166">
                  <c:v>41.5</c:v>
                </c:pt>
                <c:pt idx="167">
                  <c:v>41.5</c:v>
                </c:pt>
                <c:pt idx="168">
                  <c:v>41.5</c:v>
                </c:pt>
                <c:pt idx="169">
                  <c:v>41.5</c:v>
                </c:pt>
                <c:pt idx="170">
                  <c:v>42.5</c:v>
                </c:pt>
                <c:pt idx="171">
                  <c:v>42.5</c:v>
                </c:pt>
                <c:pt idx="172">
                  <c:v>42.5</c:v>
                </c:pt>
                <c:pt idx="173">
                  <c:v>42.5</c:v>
                </c:pt>
                <c:pt idx="174">
                  <c:v>43.5</c:v>
                </c:pt>
                <c:pt idx="175">
                  <c:v>43.5</c:v>
                </c:pt>
                <c:pt idx="176">
                  <c:v>43.5</c:v>
                </c:pt>
                <c:pt idx="177">
                  <c:v>43.5</c:v>
                </c:pt>
                <c:pt idx="178">
                  <c:v>44.5</c:v>
                </c:pt>
                <c:pt idx="179">
                  <c:v>44.5</c:v>
                </c:pt>
                <c:pt idx="180">
                  <c:v>44.5</c:v>
                </c:pt>
                <c:pt idx="181">
                  <c:v>44.5</c:v>
                </c:pt>
                <c:pt idx="182">
                  <c:v>45.5</c:v>
                </c:pt>
                <c:pt idx="183">
                  <c:v>45.5</c:v>
                </c:pt>
                <c:pt idx="184">
                  <c:v>45.5</c:v>
                </c:pt>
                <c:pt idx="185">
                  <c:v>45.5</c:v>
                </c:pt>
                <c:pt idx="186">
                  <c:v>46.5</c:v>
                </c:pt>
                <c:pt idx="187">
                  <c:v>46.5</c:v>
                </c:pt>
                <c:pt idx="188">
                  <c:v>46.5</c:v>
                </c:pt>
                <c:pt idx="189">
                  <c:v>46.5</c:v>
                </c:pt>
                <c:pt idx="190">
                  <c:v>47.5</c:v>
                </c:pt>
                <c:pt idx="191">
                  <c:v>47.5</c:v>
                </c:pt>
                <c:pt idx="192">
                  <c:v>47.5</c:v>
                </c:pt>
                <c:pt idx="193">
                  <c:v>47.5</c:v>
                </c:pt>
                <c:pt idx="194">
                  <c:v>48.5</c:v>
                </c:pt>
                <c:pt idx="195">
                  <c:v>48.5</c:v>
                </c:pt>
                <c:pt idx="196">
                  <c:v>48.5</c:v>
                </c:pt>
                <c:pt idx="197">
                  <c:v>48.5</c:v>
                </c:pt>
                <c:pt idx="198">
                  <c:v>49.5</c:v>
                </c:pt>
                <c:pt idx="199">
                  <c:v>49.5</c:v>
                </c:pt>
                <c:pt idx="200">
                  <c:v>49.5</c:v>
                </c:pt>
                <c:pt idx="201">
                  <c:v>49.5</c:v>
                </c:pt>
                <c:pt idx="202">
                  <c:v>50.5</c:v>
                </c:pt>
                <c:pt idx="203">
                  <c:v>50.5</c:v>
                </c:pt>
              </c:numCache>
            </c:numRef>
          </c:xVal>
          <c:yVal>
            <c:numRef>
              <c:f>'s1'!$C$2:$C$205</c:f>
              <c:numCache>
                <c:formatCode>General</c:formatCode>
                <c:ptCount val="204"/>
                <c:pt idx="0" formatCode="0.0">
                  <c:v>0.6</c:v>
                </c:pt>
                <c:pt idx="1">
                  <c:v>0.60013410686196633</c:v>
                </c:pt>
                <c:pt idx="2" formatCode="0.0">
                  <c:v>0.60013410686196633</c:v>
                </c:pt>
                <c:pt idx="3" formatCode="0.0">
                  <c:v>0.6</c:v>
                </c:pt>
                <c:pt idx="4" formatCode="0.0">
                  <c:v>0.6</c:v>
                </c:pt>
                <c:pt idx="5">
                  <c:v>0.60143685923535428</c:v>
                </c:pt>
                <c:pt idx="6" formatCode="0.0">
                  <c:v>0.60143685923535428</c:v>
                </c:pt>
                <c:pt idx="7" formatCode="0.0">
                  <c:v>0.6</c:v>
                </c:pt>
                <c:pt idx="8" formatCode="0.0">
                  <c:v>0.6</c:v>
                </c:pt>
                <c:pt idx="9">
                  <c:v>0.6073895617818218</c:v>
                </c:pt>
                <c:pt idx="10" formatCode="0.0">
                  <c:v>0.6073895617818218</c:v>
                </c:pt>
                <c:pt idx="11" formatCode="0.0">
                  <c:v>0.6</c:v>
                </c:pt>
                <c:pt idx="12" formatCode="0.0">
                  <c:v>0.6</c:v>
                </c:pt>
                <c:pt idx="13">
                  <c:v>0.62427998871170032</c:v>
                </c:pt>
                <c:pt idx="14" formatCode="0.0">
                  <c:v>0.62427998871170032</c:v>
                </c:pt>
                <c:pt idx="15" formatCode="0.0">
                  <c:v>0.6</c:v>
                </c:pt>
                <c:pt idx="16" formatCode="0.0">
                  <c:v>0.6</c:v>
                </c:pt>
                <c:pt idx="17">
                  <c:v>0.65723140196329366</c:v>
                </c:pt>
                <c:pt idx="18" formatCode="0.0">
                  <c:v>0.65723140196329366</c:v>
                </c:pt>
                <c:pt idx="19" formatCode="0.0">
                  <c:v>0.6</c:v>
                </c:pt>
                <c:pt idx="20" formatCode="0.0">
                  <c:v>0.6</c:v>
                </c:pt>
                <c:pt idx="21">
                  <c:v>0.70301652353392863</c:v>
                </c:pt>
                <c:pt idx="22" formatCode="0.0">
                  <c:v>0.70301652353392863</c:v>
                </c:pt>
                <c:pt idx="23" formatCode="0.0">
                  <c:v>0.6</c:v>
                </c:pt>
                <c:pt idx="24" formatCode="0.0">
                  <c:v>0.6</c:v>
                </c:pt>
                <c:pt idx="25">
                  <c:v>0.74716646219132665</c:v>
                </c:pt>
                <c:pt idx="26" formatCode="0.0">
                  <c:v>0.74716646219132665</c:v>
                </c:pt>
                <c:pt idx="27" formatCode="0.0">
                  <c:v>0.6</c:v>
                </c:pt>
                <c:pt idx="28" formatCode="0.0">
                  <c:v>0.6</c:v>
                </c:pt>
                <c:pt idx="29">
                  <c:v>0.77119363969195143</c:v>
                </c:pt>
                <c:pt idx="30" formatCode="0.0">
                  <c:v>0.77119363969195143</c:v>
                </c:pt>
                <c:pt idx="31" formatCode="0.0">
                  <c:v>0.6</c:v>
                </c:pt>
                <c:pt idx="32" formatCode="0.0">
                  <c:v>0.6</c:v>
                </c:pt>
                <c:pt idx="33">
                  <c:v>0.76507958113152452</c:v>
                </c:pt>
                <c:pt idx="34" formatCode="0.0">
                  <c:v>0.76507958113152452</c:v>
                </c:pt>
                <c:pt idx="35" formatCode="0.0">
                  <c:v>0.6</c:v>
                </c:pt>
                <c:pt idx="36" formatCode="0.0">
                  <c:v>0.6</c:v>
                </c:pt>
                <c:pt idx="37">
                  <c:v>0.73363585139218657</c:v>
                </c:pt>
                <c:pt idx="38" formatCode="0.0">
                  <c:v>0.73363585139218657</c:v>
                </c:pt>
                <c:pt idx="39" formatCode="0.0">
                  <c:v>0.6</c:v>
                </c:pt>
                <c:pt idx="40" formatCode="0.0">
                  <c:v>0.6</c:v>
                </c:pt>
                <c:pt idx="41">
                  <c:v>0.69163601238321359</c:v>
                </c:pt>
                <c:pt idx="42" formatCode="0.0">
                  <c:v>0.69163601238321359</c:v>
                </c:pt>
                <c:pt idx="43" formatCode="0.0">
                  <c:v>0.6</c:v>
                </c:pt>
                <c:pt idx="44" formatCode="0.0">
                  <c:v>0.6</c:v>
                </c:pt>
                <c:pt idx="45">
                  <c:v>0.65355351373044956</c:v>
                </c:pt>
                <c:pt idx="46" formatCode="0.0">
                  <c:v>0.65355351373044956</c:v>
                </c:pt>
                <c:pt idx="47" formatCode="0.0">
                  <c:v>0.6</c:v>
                </c:pt>
                <c:pt idx="48" formatCode="0.0">
                  <c:v>0.6</c:v>
                </c:pt>
                <c:pt idx="49">
                  <c:v>0.62677675686522472</c:v>
                </c:pt>
                <c:pt idx="50" formatCode="0.0">
                  <c:v>0.62677675686522472</c:v>
                </c:pt>
                <c:pt idx="51" formatCode="0.0">
                  <c:v>0.6</c:v>
                </c:pt>
                <c:pt idx="52" formatCode="0.0">
                  <c:v>0.6</c:v>
                </c:pt>
                <c:pt idx="53">
                  <c:v>0.6114757529422391</c:v>
                </c:pt>
                <c:pt idx="54" formatCode="0.0">
                  <c:v>0.6114757529422391</c:v>
                </c:pt>
                <c:pt idx="55" formatCode="0.0">
                  <c:v>0.6</c:v>
                </c:pt>
                <c:pt idx="56" formatCode="0.0">
                  <c:v>0.6</c:v>
                </c:pt>
                <c:pt idx="57">
                  <c:v>0.60421558271347564</c:v>
                </c:pt>
                <c:pt idx="58" formatCode="0.0">
                  <c:v>0.60421558271347564</c:v>
                </c:pt>
                <c:pt idx="59" formatCode="0.0">
                  <c:v>0.6</c:v>
                </c:pt>
                <c:pt idx="60" formatCode="0.0">
                  <c:v>0.6</c:v>
                </c:pt>
                <c:pt idx="61">
                  <c:v>0.60132489742423523</c:v>
                </c:pt>
                <c:pt idx="62" formatCode="0.0">
                  <c:v>0.60132489742423523</c:v>
                </c:pt>
                <c:pt idx="63" formatCode="0.0">
                  <c:v>0.6</c:v>
                </c:pt>
                <c:pt idx="64" formatCode="0.0">
                  <c:v>0.6</c:v>
                </c:pt>
                <c:pt idx="65">
                  <c:v>0.6003548832386344</c:v>
                </c:pt>
                <c:pt idx="66" formatCode="0.0">
                  <c:v>0.6003548832386344</c:v>
                </c:pt>
                <c:pt idx="67" formatCode="0.0">
                  <c:v>0.6</c:v>
                </c:pt>
                <c:pt idx="68" formatCode="0.0">
                  <c:v>0.6</c:v>
                </c:pt>
                <c:pt idx="69">
                  <c:v>0.60008051972641285</c:v>
                </c:pt>
                <c:pt idx="70" formatCode="0.0">
                  <c:v>0.60008051972641285</c:v>
                </c:pt>
                <c:pt idx="71" formatCode="0.0">
                  <c:v>0.6</c:v>
                </c:pt>
                <c:pt idx="72" formatCode="0.0">
                  <c:v>0.6</c:v>
                </c:pt>
                <c:pt idx="73">
                  <c:v>0.60001533709074528</c:v>
                </c:pt>
                <c:pt idx="74" formatCode="0.0">
                  <c:v>0.60001533709074528</c:v>
                </c:pt>
                <c:pt idx="75" formatCode="0.0">
                  <c:v>0.6</c:v>
                </c:pt>
                <c:pt idx="76" formatCode="0.0">
                  <c:v>0.6</c:v>
                </c:pt>
                <c:pt idx="77">
                  <c:v>0.60000242164590711</c:v>
                </c:pt>
                <c:pt idx="78" formatCode="0.0">
                  <c:v>0.60000242164590711</c:v>
                </c:pt>
                <c:pt idx="79" formatCode="0.0">
                  <c:v>0.6</c:v>
                </c:pt>
                <c:pt idx="80" formatCode="0.0">
                  <c:v>0.6</c:v>
                </c:pt>
                <c:pt idx="81">
                  <c:v>0.60000031135447374</c:v>
                </c:pt>
                <c:pt idx="82" formatCode="0.0">
                  <c:v>0.60000031135447374</c:v>
                </c:pt>
                <c:pt idx="83" formatCode="0.0">
                  <c:v>0.6</c:v>
                </c:pt>
                <c:pt idx="84" formatCode="0.0">
                  <c:v>0.6</c:v>
                </c:pt>
                <c:pt idx="85">
                  <c:v>0.60000003177086469</c:v>
                </c:pt>
                <c:pt idx="86" formatCode="0.0">
                  <c:v>0.60000003177086469</c:v>
                </c:pt>
                <c:pt idx="87" formatCode="0.0">
                  <c:v>0.6</c:v>
                </c:pt>
                <c:pt idx="88" formatCode="0.0">
                  <c:v>0.6</c:v>
                </c:pt>
                <c:pt idx="89">
                  <c:v>0.60000000247565177</c:v>
                </c:pt>
                <c:pt idx="90" formatCode="0.0">
                  <c:v>0.60000000247565177</c:v>
                </c:pt>
                <c:pt idx="91" formatCode="0.0">
                  <c:v>0.6</c:v>
                </c:pt>
                <c:pt idx="92" formatCode="0.0">
                  <c:v>0.6</c:v>
                </c:pt>
                <c:pt idx="93">
                  <c:v>0.6000000001383905</c:v>
                </c:pt>
                <c:pt idx="94" formatCode="0.0">
                  <c:v>0.6000000001383905</c:v>
                </c:pt>
                <c:pt idx="95" formatCode="0.0">
                  <c:v>0.6</c:v>
                </c:pt>
                <c:pt idx="96" formatCode="0.0">
                  <c:v>0.6</c:v>
                </c:pt>
                <c:pt idx="97">
                  <c:v>0.60000000000494247</c:v>
                </c:pt>
                <c:pt idx="98" formatCode="0.0">
                  <c:v>0.60000000000494247</c:v>
                </c:pt>
                <c:pt idx="99" formatCode="0.0">
                  <c:v>0.6</c:v>
                </c:pt>
                <c:pt idx="100" formatCode="0.0">
                  <c:v>0.6</c:v>
                </c:pt>
                <c:pt idx="101">
                  <c:v>0.60000000000008469</c:v>
                </c:pt>
                <c:pt idx="102" formatCode="0.0">
                  <c:v>0.60000000000008469</c:v>
                </c:pt>
                <c:pt idx="103" formatCode="0.0">
                  <c:v>0.6</c:v>
                </c:pt>
                <c:pt idx="104" formatCode="0.0">
                  <c:v>0.6</c:v>
                </c:pt>
                <c:pt idx="105">
                  <c:v>0.6</c:v>
                </c:pt>
                <c:pt idx="106" formatCode="0.0">
                  <c:v>0.6</c:v>
                </c:pt>
                <c:pt idx="107" formatCode="0.0">
                  <c:v>0.6</c:v>
                </c:pt>
                <c:pt idx="108" formatCode="0.0">
                  <c:v>0.6</c:v>
                </c:pt>
                <c:pt idx="109">
                  <c:v>0.6</c:v>
                </c:pt>
                <c:pt idx="110" formatCode="0.0">
                  <c:v>0.6</c:v>
                </c:pt>
                <c:pt idx="111" formatCode="0.0">
                  <c:v>0.6</c:v>
                </c:pt>
                <c:pt idx="112" formatCode="0.0">
                  <c:v>0.6</c:v>
                </c:pt>
                <c:pt idx="113">
                  <c:v>0.6</c:v>
                </c:pt>
                <c:pt idx="114" formatCode="0.0">
                  <c:v>0.6</c:v>
                </c:pt>
                <c:pt idx="115" formatCode="0.0">
                  <c:v>0.6</c:v>
                </c:pt>
                <c:pt idx="116" formatCode="0.0">
                  <c:v>0.6</c:v>
                </c:pt>
                <c:pt idx="117">
                  <c:v>0.6</c:v>
                </c:pt>
                <c:pt idx="118" formatCode="0.0">
                  <c:v>0.6</c:v>
                </c:pt>
                <c:pt idx="119" formatCode="0.0">
                  <c:v>0.6</c:v>
                </c:pt>
                <c:pt idx="120" formatCode="0.0">
                  <c:v>0.6</c:v>
                </c:pt>
                <c:pt idx="121">
                  <c:v>0.6</c:v>
                </c:pt>
                <c:pt idx="122" formatCode="0.0">
                  <c:v>0.6</c:v>
                </c:pt>
                <c:pt idx="123" formatCode="0.0">
                  <c:v>0.6</c:v>
                </c:pt>
                <c:pt idx="124" formatCode="0.0">
                  <c:v>0.6</c:v>
                </c:pt>
                <c:pt idx="125">
                  <c:v>0.6</c:v>
                </c:pt>
                <c:pt idx="126" formatCode="0.0">
                  <c:v>0.6</c:v>
                </c:pt>
                <c:pt idx="127" formatCode="0.0">
                  <c:v>0.6</c:v>
                </c:pt>
                <c:pt idx="128" formatCode="0.0">
                  <c:v>0.6</c:v>
                </c:pt>
                <c:pt idx="129">
                  <c:v>0.6</c:v>
                </c:pt>
                <c:pt idx="130" formatCode="0.0">
                  <c:v>0.6</c:v>
                </c:pt>
                <c:pt idx="131" formatCode="0.0">
                  <c:v>0.6</c:v>
                </c:pt>
                <c:pt idx="132" formatCode="0.0">
                  <c:v>0.6</c:v>
                </c:pt>
                <c:pt idx="133">
                  <c:v>0.6</c:v>
                </c:pt>
                <c:pt idx="134" formatCode="0.0">
                  <c:v>0.6</c:v>
                </c:pt>
                <c:pt idx="135" formatCode="0.0">
                  <c:v>0.6</c:v>
                </c:pt>
                <c:pt idx="136" formatCode="0.0">
                  <c:v>0.6</c:v>
                </c:pt>
                <c:pt idx="137">
                  <c:v>0.6</c:v>
                </c:pt>
                <c:pt idx="138" formatCode="0.0">
                  <c:v>0.6</c:v>
                </c:pt>
                <c:pt idx="139" formatCode="0.0">
                  <c:v>0.6</c:v>
                </c:pt>
                <c:pt idx="140" formatCode="0.0">
                  <c:v>0.6</c:v>
                </c:pt>
                <c:pt idx="141">
                  <c:v>0.6</c:v>
                </c:pt>
                <c:pt idx="142" formatCode="0.0">
                  <c:v>0.6</c:v>
                </c:pt>
                <c:pt idx="143" formatCode="0.0">
                  <c:v>0.6</c:v>
                </c:pt>
                <c:pt idx="144" formatCode="0.0">
                  <c:v>0.6</c:v>
                </c:pt>
                <c:pt idx="145">
                  <c:v>0.6</c:v>
                </c:pt>
                <c:pt idx="146" formatCode="0.0">
                  <c:v>0.6</c:v>
                </c:pt>
                <c:pt idx="147" formatCode="0.0">
                  <c:v>0.6</c:v>
                </c:pt>
                <c:pt idx="148" formatCode="0.0">
                  <c:v>0.6</c:v>
                </c:pt>
                <c:pt idx="149">
                  <c:v>0.6</c:v>
                </c:pt>
                <c:pt idx="150" formatCode="0.0">
                  <c:v>0.6</c:v>
                </c:pt>
                <c:pt idx="151" formatCode="0.0">
                  <c:v>0.6</c:v>
                </c:pt>
                <c:pt idx="152" formatCode="0.0">
                  <c:v>0.6</c:v>
                </c:pt>
                <c:pt idx="153">
                  <c:v>0.6</c:v>
                </c:pt>
                <c:pt idx="154" formatCode="0.0">
                  <c:v>0.6</c:v>
                </c:pt>
                <c:pt idx="155" formatCode="0.0">
                  <c:v>0.6</c:v>
                </c:pt>
                <c:pt idx="156" formatCode="0.0">
                  <c:v>0.6</c:v>
                </c:pt>
                <c:pt idx="157">
                  <c:v>0.6</c:v>
                </c:pt>
                <c:pt idx="158" formatCode="0.0">
                  <c:v>0.6</c:v>
                </c:pt>
                <c:pt idx="159" formatCode="0.0">
                  <c:v>0.6</c:v>
                </c:pt>
                <c:pt idx="160" formatCode="0.0">
                  <c:v>0.6</c:v>
                </c:pt>
                <c:pt idx="161">
                  <c:v>0.6</c:v>
                </c:pt>
                <c:pt idx="162" formatCode="0.0">
                  <c:v>0.6</c:v>
                </c:pt>
                <c:pt idx="163" formatCode="0.0">
                  <c:v>0.6</c:v>
                </c:pt>
                <c:pt idx="164" formatCode="0.0">
                  <c:v>0.6</c:v>
                </c:pt>
                <c:pt idx="165">
                  <c:v>0.6</c:v>
                </c:pt>
                <c:pt idx="166" formatCode="0.0">
                  <c:v>0.6</c:v>
                </c:pt>
                <c:pt idx="167" formatCode="0.0">
                  <c:v>0.6</c:v>
                </c:pt>
                <c:pt idx="168" formatCode="0.0">
                  <c:v>0.6</c:v>
                </c:pt>
                <c:pt idx="169">
                  <c:v>0.6</c:v>
                </c:pt>
                <c:pt idx="170" formatCode="0.0">
                  <c:v>0.6</c:v>
                </c:pt>
                <c:pt idx="171" formatCode="0.0">
                  <c:v>0.6</c:v>
                </c:pt>
                <c:pt idx="172" formatCode="0.0">
                  <c:v>0.6</c:v>
                </c:pt>
                <c:pt idx="173">
                  <c:v>0.6</c:v>
                </c:pt>
                <c:pt idx="174" formatCode="0.0">
                  <c:v>0.6</c:v>
                </c:pt>
                <c:pt idx="175" formatCode="0.0">
                  <c:v>0.6</c:v>
                </c:pt>
                <c:pt idx="176" formatCode="0.0">
                  <c:v>0.6</c:v>
                </c:pt>
                <c:pt idx="177">
                  <c:v>0.6</c:v>
                </c:pt>
                <c:pt idx="178" formatCode="0.0">
                  <c:v>0.6</c:v>
                </c:pt>
                <c:pt idx="179" formatCode="0.0">
                  <c:v>0.6</c:v>
                </c:pt>
                <c:pt idx="180" formatCode="0.0">
                  <c:v>0.6</c:v>
                </c:pt>
                <c:pt idx="181">
                  <c:v>0.6</c:v>
                </c:pt>
                <c:pt idx="182" formatCode="0.0">
                  <c:v>0.6</c:v>
                </c:pt>
                <c:pt idx="183" formatCode="0.0">
                  <c:v>0.6</c:v>
                </c:pt>
                <c:pt idx="184" formatCode="0.0">
                  <c:v>0.6</c:v>
                </c:pt>
                <c:pt idx="185">
                  <c:v>0.6</c:v>
                </c:pt>
                <c:pt idx="186" formatCode="0.0">
                  <c:v>0.6</c:v>
                </c:pt>
                <c:pt idx="187" formatCode="0.0">
                  <c:v>0.6</c:v>
                </c:pt>
                <c:pt idx="188" formatCode="0.0">
                  <c:v>0.6</c:v>
                </c:pt>
                <c:pt idx="189">
                  <c:v>0.6</c:v>
                </c:pt>
                <c:pt idx="190" formatCode="0.0">
                  <c:v>0.6</c:v>
                </c:pt>
                <c:pt idx="191" formatCode="0.0">
                  <c:v>0.6</c:v>
                </c:pt>
                <c:pt idx="192" formatCode="0.0">
                  <c:v>0.6</c:v>
                </c:pt>
                <c:pt idx="193">
                  <c:v>0.6</c:v>
                </c:pt>
                <c:pt idx="194" formatCode="0.0">
                  <c:v>0.6</c:v>
                </c:pt>
                <c:pt idx="195" formatCode="0.0">
                  <c:v>0.6</c:v>
                </c:pt>
                <c:pt idx="196" formatCode="0.0">
                  <c:v>0.6</c:v>
                </c:pt>
                <c:pt idx="197">
                  <c:v>0.6</c:v>
                </c:pt>
                <c:pt idx="198" formatCode="0.0">
                  <c:v>0.6</c:v>
                </c:pt>
                <c:pt idx="199" formatCode="0.0">
                  <c:v>0.6</c:v>
                </c:pt>
                <c:pt idx="200" formatCode="0.0">
                  <c:v>0.6</c:v>
                </c:pt>
                <c:pt idx="201">
                  <c:v>0.6</c:v>
                </c:pt>
                <c:pt idx="202" formatCode="0.0">
                  <c:v>0.6</c:v>
                </c:pt>
                <c:pt idx="203" formatCode="0.0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DE-4769-B1B6-EB848A883079}"/>
            </c:ext>
          </c:extLst>
        </c:ser>
        <c:ser>
          <c:idx val="6"/>
          <c:order val="2"/>
          <c:tx>
            <c:v>Dots_Bin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's1'!$J$2:$J$205</c:f>
              <c:numCache>
                <c:formatCode>General</c:formatCode>
                <c:ptCount val="204"/>
                <c:pt idx="0">
                  <c:v>0</c:v>
                </c:pt>
                <c:pt idx="4">
                  <c:v>1</c:v>
                </c:pt>
                <c:pt idx="8">
                  <c:v>2</c:v>
                </c:pt>
                <c:pt idx="12">
                  <c:v>3</c:v>
                </c:pt>
                <c:pt idx="16">
                  <c:v>4</c:v>
                </c:pt>
                <c:pt idx="20">
                  <c:v>5</c:v>
                </c:pt>
                <c:pt idx="24">
                  <c:v>6</c:v>
                </c:pt>
                <c:pt idx="28">
                  <c:v>7</c:v>
                </c:pt>
                <c:pt idx="32">
                  <c:v>8</c:v>
                </c:pt>
                <c:pt idx="36">
                  <c:v>9</c:v>
                </c:pt>
                <c:pt idx="40">
                  <c:v>10</c:v>
                </c:pt>
                <c:pt idx="44">
                  <c:v>11</c:v>
                </c:pt>
                <c:pt idx="48">
                  <c:v>12</c:v>
                </c:pt>
                <c:pt idx="52">
                  <c:v>13</c:v>
                </c:pt>
                <c:pt idx="56">
                  <c:v>14</c:v>
                </c:pt>
                <c:pt idx="60">
                  <c:v>15</c:v>
                </c:pt>
                <c:pt idx="64">
                  <c:v>16</c:v>
                </c:pt>
                <c:pt idx="68">
                  <c:v>17</c:v>
                </c:pt>
                <c:pt idx="72">
                  <c:v>18</c:v>
                </c:pt>
                <c:pt idx="76">
                  <c:v>19</c:v>
                </c:pt>
                <c:pt idx="80">
                  <c:v>20</c:v>
                </c:pt>
                <c:pt idx="84">
                  <c:v>21</c:v>
                </c:pt>
                <c:pt idx="88">
                  <c:v>22</c:v>
                </c:pt>
                <c:pt idx="92">
                  <c:v>23</c:v>
                </c:pt>
                <c:pt idx="96">
                  <c:v>24</c:v>
                </c:pt>
                <c:pt idx="100">
                  <c:v>25</c:v>
                </c:pt>
                <c:pt idx="104">
                  <c:v>26</c:v>
                </c:pt>
                <c:pt idx="108">
                  <c:v>27</c:v>
                </c:pt>
                <c:pt idx="112">
                  <c:v>28</c:v>
                </c:pt>
                <c:pt idx="116">
                  <c:v>29</c:v>
                </c:pt>
                <c:pt idx="120">
                  <c:v>30</c:v>
                </c:pt>
                <c:pt idx="124">
                  <c:v>31</c:v>
                </c:pt>
                <c:pt idx="128">
                  <c:v>32</c:v>
                </c:pt>
                <c:pt idx="132">
                  <c:v>33</c:v>
                </c:pt>
                <c:pt idx="136">
                  <c:v>34</c:v>
                </c:pt>
                <c:pt idx="140">
                  <c:v>35</c:v>
                </c:pt>
                <c:pt idx="144">
                  <c:v>36</c:v>
                </c:pt>
                <c:pt idx="148">
                  <c:v>37</c:v>
                </c:pt>
                <c:pt idx="152">
                  <c:v>38</c:v>
                </c:pt>
                <c:pt idx="156">
                  <c:v>39</c:v>
                </c:pt>
                <c:pt idx="160">
                  <c:v>40</c:v>
                </c:pt>
                <c:pt idx="164">
                  <c:v>41</c:v>
                </c:pt>
                <c:pt idx="168">
                  <c:v>42</c:v>
                </c:pt>
                <c:pt idx="172">
                  <c:v>43</c:v>
                </c:pt>
                <c:pt idx="176">
                  <c:v>44</c:v>
                </c:pt>
                <c:pt idx="180">
                  <c:v>45</c:v>
                </c:pt>
                <c:pt idx="184">
                  <c:v>46</c:v>
                </c:pt>
                <c:pt idx="188">
                  <c:v>47</c:v>
                </c:pt>
                <c:pt idx="192">
                  <c:v>48</c:v>
                </c:pt>
                <c:pt idx="196">
                  <c:v>49</c:v>
                </c:pt>
                <c:pt idx="200">
                  <c:v>50</c:v>
                </c:pt>
              </c:numCache>
            </c:numRef>
          </c:xVal>
          <c:yVal>
            <c:numRef>
              <c:f>'s1'!$K$2:$K$205</c:f>
              <c:numCache>
                <c:formatCode>General</c:formatCode>
                <c:ptCount val="204"/>
                <c:pt idx="0">
                  <c:v>0.6</c:v>
                </c:pt>
                <c:pt idx="4">
                  <c:v>0.6</c:v>
                </c:pt>
                <c:pt idx="8">
                  <c:v>0.6</c:v>
                </c:pt>
                <c:pt idx="12">
                  <c:v>0.6</c:v>
                </c:pt>
                <c:pt idx="16">
                  <c:v>0.6</c:v>
                </c:pt>
                <c:pt idx="20">
                  <c:v>0.6</c:v>
                </c:pt>
                <c:pt idx="24">
                  <c:v>0.6</c:v>
                </c:pt>
                <c:pt idx="28">
                  <c:v>0.6</c:v>
                </c:pt>
                <c:pt idx="32">
                  <c:v>0.6</c:v>
                </c:pt>
                <c:pt idx="36">
                  <c:v>0.6</c:v>
                </c:pt>
                <c:pt idx="40">
                  <c:v>0.6</c:v>
                </c:pt>
                <c:pt idx="44">
                  <c:v>0.6</c:v>
                </c:pt>
                <c:pt idx="48">
                  <c:v>0.6</c:v>
                </c:pt>
                <c:pt idx="52">
                  <c:v>0.6</c:v>
                </c:pt>
                <c:pt idx="56">
                  <c:v>0.6</c:v>
                </c:pt>
                <c:pt idx="60">
                  <c:v>0.6</c:v>
                </c:pt>
                <c:pt idx="64">
                  <c:v>0.6</c:v>
                </c:pt>
                <c:pt idx="68">
                  <c:v>0.6</c:v>
                </c:pt>
                <c:pt idx="72">
                  <c:v>0.6</c:v>
                </c:pt>
                <c:pt idx="76">
                  <c:v>0.6</c:v>
                </c:pt>
                <c:pt idx="80">
                  <c:v>0.6</c:v>
                </c:pt>
                <c:pt idx="84">
                  <c:v>0.6</c:v>
                </c:pt>
                <c:pt idx="88">
                  <c:v>0.6</c:v>
                </c:pt>
                <c:pt idx="92">
                  <c:v>0.6</c:v>
                </c:pt>
                <c:pt idx="96">
                  <c:v>0.6</c:v>
                </c:pt>
                <c:pt idx="100">
                  <c:v>0.6</c:v>
                </c:pt>
                <c:pt idx="104">
                  <c:v>100</c:v>
                </c:pt>
                <c:pt idx="108">
                  <c:v>100</c:v>
                </c:pt>
                <c:pt idx="112">
                  <c:v>100</c:v>
                </c:pt>
                <c:pt idx="116">
                  <c:v>100</c:v>
                </c:pt>
                <c:pt idx="120">
                  <c:v>100</c:v>
                </c:pt>
                <c:pt idx="124">
                  <c:v>100</c:v>
                </c:pt>
                <c:pt idx="128">
                  <c:v>100</c:v>
                </c:pt>
                <c:pt idx="132">
                  <c:v>100</c:v>
                </c:pt>
                <c:pt idx="136">
                  <c:v>100</c:v>
                </c:pt>
                <c:pt idx="140">
                  <c:v>100</c:v>
                </c:pt>
                <c:pt idx="144">
                  <c:v>100</c:v>
                </c:pt>
                <c:pt idx="148">
                  <c:v>100</c:v>
                </c:pt>
                <c:pt idx="152">
                  <c:v>100</c:v>
                </c:pt>
                <c:pt idx="156">
                  <c:v>100</c:v>
                </c:pt>
                <c:pt idx="160">
                  <c:v>100</c:v>
                </c:pt>
                <c:pt idx="164">
                  <c:v>100</c:v>
                </c:pt>
                <c:pt idx="168">
                  <c:v>100</c:v>
                </c:pt>
                <c:pt idx="172">
                  <c:v>100</c:v>
                </c:pt>
                <c:pt idx="176">
                  <c:v>100</c:v>
                </c:pt>
                <c:pt idx="180">
                  <c:v>100</c:v>
                </c:pt>
                <c:pt idx="184">
                  <c:v>100</c:v>
                </c:pt>
                <c:pt idx="188">
                  <c:v>100</c:v>
                </c:pt>
                <c:pt idx="192">
                  <c:v>100</c:v>
                </c:pt>
                <c:pt idx="196">
                  <c:v>100</c:v>
                </c:pt>
                <c:pt idx="2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ADE-4769-B1B6-EB848A883079}"/>
            </c:ext>
          </c:extLst>
        </c:ser>
        <c:ser>
          <c:idx val="1"/>
          <c:order val="3"/>
          <c:tx>
            <c:v>SD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's2'!$F$6:$F$7</c:f>
              <c:numCache>
                <c:formatCode>0.00</c:formatCode>
                <c:ptCount val="2"/>
                <c:pt idx="0">
                  <c:v>5.2087121525220805</c:v>
                </c:pt>
                <c:pt idx="1">
                  <c:v>9.7912878474779195</c:v>
                </c:pt>
              </c:numCache>
            </c:numRef>
          </c:xVal>
          <c:yVal>
            <c:numRef>
              <c:f>'s2'!$G$6:$G$7</c:f>
              <c:numCache>
                <c:formatCode>General</c:formatCode>
                <c:ptCount val="2"/>
                <c:pt idx="0">
                  <c:v>0.56999999999999995</c:v>
                </c:pt>
                <c:pt idx="1">
                  <c:v>0.56999999999999995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ADE-4769-B1B6-EB848A883079}"/>
            </c:ext>
          </c:extLst>
        </c:ser>
        <c:ser>
          <c:idx val="3"/>
          <c:order val="4"/>
          <c:tx>
            <c:v>EV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8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's2'!$F$4</c:f>
              <c:numCache>
                <c:formatCode>0.00</c:formatCode>
                <c:ptCount val="1"/>
                <c:pt idx="0">
                  <c:v>7.5</c:v>
                </c:pt>
              </c:numCache>
            </c:numRef>
          </c:xVal>
          <c:yVal>
            <c:numRef>
              <c:f>'s2'!$G$4</c:f>
              <c:numCache>
                <c:formatCode>General</c:formatCode>
                <c:ptCount val="1"/>
                <c:pt idx="0">
                  <c:v>0.55000000000000004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ADE-4769-B1B6-EB848A883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827976"/>
        <c:axId val="1"/>
      </c:scatterChart>
      <c:valAx>
        <c:axId val="315827976"/>
        <c:scaling>
          <c:orientation val="minMax"/>
          <c:max val="15"/>
          <c:min val="-5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1"/>
      </c:valAx>
      <c:valAx>
        <c:axId val="1"/>
        <c:scaling>
          <c:orientation val="minMax"/>
          <c:max val="1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315827976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98755186263087E-2"/>
          <c:y val="3.4090956380610216E-2"/>
          <c:w val="0.95130290430732867"/>
          <c:h val="0.84375117042010284"/>
        </c:manualLayout>
      </c:layout>
      <c:scatterChart>
        <c:scatterStyle val="lineMarker"/>
        <c:varyColors val="0"/>
        <c:ser>
          <c:idx val="0"/>
          <c:order val="0"/>
          <c:tx>
            <c:v>Axes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's4'!$A$2:$A$6</c:f>
              <c:numCache>
                <c:formatCode>0.0</c:formatCode>
                <c:ptCount val="5"/>
                <c:pt idx="0">
                  <c:v>-4</c:v>
                </c:pt>
                <c:pt idx="1">
                  <c:v>500</c:v>
                </c:pt>
                <c:pt idx="3">
                  <c:v>-4</c:v>
                </c:pt>
                <c:pt idx="4">
                  <c:v>500</c:v>
                </c:pt>
              </c:numCache>
            </c:numRef>
          </c:xVal>
          <c:yVal>
            <c:numRef>
              <c:f>'s4'!$B$2:$B$6</c:f>
              <c:numCache>
                <c:formatCode>0.0</c:formatCode>
                <c:ptCount val="5"/>
                <c:pt idx="0">
                  <c:v>0.1</c:v>
                </c:pt>
                <c:pt idx="1">
                  <c:v>0.1</c:v>
                </c:pt>
                <c:pt idx="3">
                  <c:v>0.6</c:v>
                </c:pt>
                <c:pt idx="4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16-4650-A161-78769FA68CF2}"/>
            </c:ext>
          </c:extLst>
        </c:ser>
        <c:ser>
          <c:idx val="2"/>
          <c:order val="1"/>
          <c:tx>
            <c:v>Bin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's1'!$B$2:$B$205</c:f>
              <c:numCache>
                <c:formatCode>General</c:formatCode>
                <c:ptCount val="204"/>
                <c:pt idx="0">
                  <c:v>-0.5</c:v>
                </c:pt>
                <c:pt idx="1">
                  <c:v>-0.5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6.5</c:v>
                </c:pt>
                <c:pt idx="27">
                  <c:v>6.5</c:v>
                </c:pt>
                <c:pt idx="28">
                  <c:v>6.5</c:v>
                </c:pt>
                <c:pt idx="29">
                  <c:v>6.5</c:v>
                </c:pt>
                <c:pt idx="30">
                  <c:v>7.5</c:v>
                </c:pt>
                <c:pt idx="31">
                  <c:v>7.5</c:v>
                </c:pt>
                <c:pt idx="32">
                  <c:v>7.5</c:v>
                </c:pt>
                <c:pt idx="33">
                  <c:v>7.5</c:v>
                </c:pt>
                <c:pt idx="34">
                  <c:v>8.5</c:v>
                </c:pt>
                <c:pt idx="35">
                  <c:v>8.5</c:v>
                </c:pt>
                <c:pt idx="36">
                  <c:v>8.5</c:v>
                </c:pt>
                <c:pt idx="37">
                  <c:v>8.5</c:v>
                </c:pt>
                <c:pt idx="38">
                  <c:v>9.5</c:v>
                </c:pt>
                <c:pt idx="39">
                  <c:v>9.5</c:v>
                </c:pt>
                <c:pt idx="40">
                  <c:v>9.5</c:v>
                </c:pt>
                <c:pt idx="41">
                  <c:v>9.5</c:v>
                </c:pt>
                <c:pt idx="42">
                  <c:v>10.5</c:v>
                </c:pt>
                <c:pt idx="43">
                  <c:v>10.5</c:v>
                </c:pt>
                <c:pt idx="44">
                  <c:v>10.5</c:v>
                </c:pt>
                <c:pt idx="45">
                  <c:v>10.5</c:v>
                </c:pt>
                <c:pt idx="46">
                  <c:v>11.5</c:v>
                </c:pt>
                <c:pt idx="47">
                  <c:v>11.5</c:v>
                </c:pt>
                <c:pt idx="48">
                  <c:v>11.5</c:v>
                </c:pt>
                <c:pt idx="49">
                  <c:v>11.5</c:v>
                </c:pt>
                <c:pt idx="50">
                  <c:v>12.5</c:v>
                </c:pt>
                <c:pt idx="51">
                  <c:v>12.5</c:v>
                </c:pt>
                <c:pt idx="52">
                  <c:v>12.5</c:v>
                </c:pt>
                <c:pt idx="53">
                  <c:v>12.5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14.5</c:v>
                </c:pt>
                <c:pt idx="59">
                  <c:v>14.5</c:v>
                </c:pt>
                <c:pt idx="60">
                  <c:v>14.5</c:v>
                </c:pt>
                <c:pt idx="61">
                  <c:v>14.5</c:v>
                </c:pt>
                <c:pt idx="62">
                  <c:v>15.5</c:v>
                </c:pt>
                <c:pt idx="63">
                  <c:v>15.5</c:v>
                </c:pt>
                <c:pt idx="64">
                  <c:v>15.5</c:v>
                </c:pt>
                <c:pt idx="65">
                  <c:v>15.5</c:v>
                </c:pt>
                <c:pt idx="66">
                  <c:v>16.5</c:v>
                </c:pt>
                <c:pt idx="67">
                  <c:v>16.5</c:v>
                </c:pt>
                <c:pt idx="68">
                  <c:v>16.5</c:v>
                </c:pt>
                <c:pt idx="69">
                  <c:v>16.5</c:v>
                </c:pt>
                <c:pt idx="70">
                  <c:v>17.5</c:v>
                </c:pt>
                <c:pt idx="71">
                  <c:v>17.5</c:v>
                </c:pt>
                <c:pt idx="72">
                  <c:v>17.5</c:v>
                </c:pt>
                <c:pt idx="73">
                  <c:v>17.5</c:v>
                </c:pt>
                <c:pt idx="74">
                  <c:v>18.5</c:v>
                </c:pt>
                <c:pt idx="75">
                  <c:v>18.5</c:v>
                </c:pt>
                <c:pt idx="76">
                  <c:v>18.5</c:v>
                </c:pt>
                <c:pt idx="77">
                  <c:v>18.5</c:v>
                </c:pt>
                <c:pt idx="78">
                  <c:v>19.5</c:v>
                </c:pt>
                <c:pt idx="79">
                  <c:v>19.5</c:v>
                </c:pt>
                <c:pt idx="80">
                  <c:v>19.5</c:v>
                </c:pt>
                <c:pt idx="81">
                  <c:v>19.5</c:v>
                </c:pt>
                <c:pt idx="82">
                  <c:v>20.5</c:v>
                </c:pt>
                <c:pt idx="83">
                  <c:v>20.5</c:v>
                </c:pt>
                <c:pt idx="84">
                  <c:v>20.5</c:v>
                </c:pt>
                <c:pt idx="85">
                  <c:v>20.5</c:v>
                </c:pt>
                <c:pt idx="86">
                  <c:v>21.5</c:v>
                </c:pt>
                <c:pt idx="87">
                  <c:v>21.5</c:v>
                </c:pt>
                <c:pt idx="88">
                  <c:v>21.5</c:v>
                </c:pt>
                <c:pt idx="89">
                  <c:v>21.5</c:v>
                </c:pt>
                <c:pt idx="90">
                  <c:v>22.5</c:v>
                </c:pt>
                <c:pt idx="91">
                  <c:v>22.5</c:v>
                </c:pt>
                <c:pt idx="92">
                  <c:v>22.5</c:v>
                </c:pt>
                <c:pt idx="93">
                  <c:v>22.5</c:v>
                </c:pt>
                <c:pt idx="94">
                  <c:v>23.5</c:v>
                </c:pt>
                <c:pt idx="95">
                  <c:v>23.5</c:v>
                </c:pt>
                <c:pt idx="96">
                  <c:v>23.5</c:v>
                </c:pt>
                <c:pt idx="97">
                  <c:v>23.5</c:v>
                </c:pt>
                <c:pt idx="98">
                  <c:v>24.5</c:v>
                </c:pt>
                <c:pt idx="99">
                  <c:v>24.5</c:v>
                </c:pt>
                <c:pt idx="100">
                  <c:v>24.5</c:v>
                </c:pt>
                <c:pt idx="101">
                  <c:v>24.5</c:v>
                </c:pt>
                <c:pt idx="102">
                  <c:v>25.5</c:v>
                </c:pt>
                <c:pt idx="103">
                  <c:v>25.5</c:v>
                </c:pt>
                <c:pt idx="104">
                  <c:v>25.5</c:v>
                </c:pt>
                <c:pt idx="105">
                  <c:v>25.5</c:v>
                </c:pt>
                <c:pt idx="106">
                  <c:v>26.5</c:v>
                </c:pt>
                <c:pt idx="107">
                  <c:v>26.5</c:v>
                </c:pt>
                <c:pt idx="108">
                  <c:v>26.5</c:v>
                </c:pt>
                <c:pt idx="109">
                  <c:v>26.5</c:v>
                </c:pt>
                <c:pt idx="110">
                  <c:v>27.5</c:v>
                </c:pt>
                <c:pt idx="111">
                  <c:v>27.5</c:v>
                </c:pt>
                <c:pt idx="112">
                  <c:v>27.5</c:v>
                </c:pt>
                <c:pt idx="113">
                  <c:v>27.5</c:v>
                </c:pt>
                <c:pt idx="114">
                  <c:v>28.5</c:v>
                </c:pt>
                <c:pt idx="115">
                  <c:v>28.5</c:v>
                </c:pt>
                <c:pt idx="116">
                  <c:v>28.5</c:v>
                </c:pt>
                <c:pt idx="117">
                  <c:v>28.5</c:v>
                </c:pt>
                <c:pt idx="118">
                  <c:v>29.5</c:v>
                </c:pt>
                <c:pt idx="119">
                  <c:v>29.5</c:v>
                </c:pt>
                <c:pt idx="120">
                  <c:v>29.5</c:v>
                </c:pt>
                <c:pt idx="121">
                  <c:v>29.5</c:v>
                </c:pt>
                <c:pt idx="122">
                  <c:v>30.5</c:v>
                </c:pt>
                <c:pt idx="123">
                  <c:v>30.5</c:v>
                </c:pt>
                <c:pt idx="124">
                  <c:v>30.5</c:v>
                </c:pt>
                <c:pt idx="125">
                  <c:v>30.5</c:v>
                </c:pt>
                <c:pt idx="126">
                  <c:v>31.5</c:v>
                </c:pt>
                <c:pt idx="127">
                  <c:v>31.5</c:v>
                </c:pt>
                <c:pt idx="128">
                  <c:v>31.5</c:v>
                </c:pt>
                <c:pt idx="129">
                  <c:v>31.5</c:v>
                </c:pt>
                <c:pt idx="130">
                  <c:v>32.5</c:v>
                </c:pt>
                <c:pt idx="131">
                  <c:v>32.5</c:v>
                </c:pt>
                <c:pt idx="132">
                  <c:v>32.5</c:v>
                </c:pt>
                <c:pt idx="133">
                  <c:v>32.5</c:v>
                </c:pt>
                <c:pt idx="134">
                  <c:v>33.5</c:v>
                </c:pt>
                <c:pt idx="135">
                  <c:v>33.5</c:v>
                </c:pt>
                <c:pt idx="136">
                  <c:v>33.5</c:v>
                </c:pt>
                <c:pt idx="137">
                  <c:v>33.5</c:v>
                </c:pt>
                <c:pt idx="138">
                  <c:v>34.5</c:v>
                </c:pt>
                <c:pt idx="139">
                  <c:v>34.5</c:v>
                </c:pt>
                <c:pt idx="140">
                  <c:v>34.5</c:v>
                </c:pt>
                <c:pt idx="141">
                  <c:v>34.5</c:v>
                </c:pt>
                <c:pt idx="142">
                  <c:v>35.5</c:v>
                </c:pt>
                <c:pt idx="143">
                  <c:v>35.5</c:v>
                </c:pt>
                <c:pt idx="144">
                  <c:v>35.5</c:v>
                </c:pt>
                <c:pt idx="145">
                  <c:v>35.5</c:v>
                </c:pt>
                <c:pt idx="146">
                  <c:v>36.5</c:v>
                </c:pt>
                <c:pt idx="147">
                  <c:v>36.5</c:v>
                </c:pt>
                <c:pt idx="148">
                  <c:v>36.5</c:v>
                </c:pt>
                <c:pt idx="149">
                  <c:v>36.5</c:v>
                </c:pt>
                <c:pt idx="150">
                  <c:v>37.5</c:v>
                </c:pt>
                <c:pt idx="151">
                  <c:v>37.5</c:v>
                </c:pt>
                <c:pt idx="152">
                  <c:v>37.5</c:v>
                </c:pt>
                <c:pt idx="153">
                  <c:v>37.5</c:v>
                </c:pt>
                <c:pt idx="154">
                  <c:v>38.5</c:v>
                </c:pt>
                <c:pt idx="155">
                  <c:v>38.5</c:v>
                </c:pt>
                <c:pt idx="156">
                  <c:v>38.5</c:v>
                </c:pt>
                <c:pt idx="157">
                  <c:v>38.5</c:v>
                </c:pt>
                <c:pt idx="158">
                  <c:v>39.5</c:v>
                </c:pt>
                <c:pt idx="159">
                  <c:v>39.5</c:v>
                </c:pt>
                <c:pt idx="160">
                  <c:v>39.5</c:v>
                </c:pt>
                <c:pt idx="161">
                  <c:v>39.5</c:v>
                </c:pt>
                <c:pt idx="162">
                  <c:v>40.5</c:v>
                </c:pt>
                <c:pt idx="163">
                  <c:v>40.5</c:v>
                </c:pt>
                <c:pt idx="164">
                  <c:v>40.5</c:v>
                </c:pt>
                <c:pt idx="165">
                  <c:v>40.5</c:v>
                </c:pt>
                <c:pt idx="166">
                  <c:v>41.5</c:v>
                </c:pt>
                <c:pt idx="167">
                  <c:v>41.5</c:v>
                </c:pt>
                <c:pt idx="168">
                  <c:v>41.5</c:v>
                </c:pt>
                <c:pt idx="169">
                  <c:v>41.5</c:v>
                </c:pt>
                <c:pt idx="170">
                  <c:v>42.5</c:v>
                </c:pt>
                <c:pt idx="171">
                  <c:v>42.5</c:v>
                </c:pt>
                <c:pt idx="172">
                  <c:v>42.5</c:v>
                </c:pt>
                <c:pt idx="173">
                  <c:v>42.5</c:v>
                </c:pt>
                <c:pt idx="174">
                  <c:v>43.5</c:v>
                </c:pt>
                <c:pt idx="175">
                  <c:v>43.5</c:v>
                </c:pt>
                <c:pt idx="176">
                  <c:v>43.5</c:v>
                </c:pt>
                <c:pt idx="177">
                  <c:v>43.5</c:v>
                </c:pt>
                <c:pt idx="178">
                  <c:v>44.5</c:v>
                </c:pt>
                <c:pt idx="179">
                  <c:v>44.5</c:v>
                </c:pt>
                <c:pt idx="180">
                  <c:v>44.5</c:v>
                </c:pt>
                <c:pt idx="181">
                  <c:v>44.5</c:v>
                </c:pt>
                <c:pt idx="182">
                  <c:v>45.5</c:v>
                </c:pt>
                <c:pt idx="183">
                  <c:v>45.5</c:v>
                </c:pt>
                <c:pt idx="184">
                  <c:v>45.5</c:v>
                </c:pt>
                <c:pt idx="185">
                  <c:v>45.5</c:v>
                </c:pt>
                <c:pt idx="186">
                  <c:v>46.5</c:v>
                </c:pt>
                <c:pt idx="187">
                  <c:v>46.5</c:v>
                </c:pt>
                <c:pt idx="188">
                  <c:v>46.5</c:v>
                </c:pt>
                <c:pt idx="189">
                  <c:v>46.5</c:v>
                </c:pt>
                <c:pt idx="190">
                  <c:v>47.5</c:v>
                </c:pt>
                <c:pt idx="191">
                  <c:v>47.5</c:v>
                </c:pt>
                <c:pt idx="192">
                  <c:v>47.5</c:v>
                </c:pt>
                <c:pt idx="193">
                  <c:v>47.5</c:v>
                </c:pt>
                <c:pt idx="194">
                  <c:v>48.5</c:v>
                </c:pt>
                <c:pt idx="195">
                  <c:v>48.5</c:v>
                </c:pt>
                <c:pt idx="196">
                  <c:v>48.5</c:v>
                </c:pt>
                <c:pt idx="197">
                  <c:v>48.5</c:v>
                </c:pt>
                <c:pt idx="198">
                  <c:v>49.5</c:v>
                </c:pt>
                <c:pt idx="199">
                  <c:v>49.5</c:v>
                </c:pt>
                <c:pt idx="200">
                  <c:v>49.5</c:v>
                </c:pt>
                <c:pt idx="201">
                  <c:v>49.5</c:v>
                </c:pt>
                <c:pt idx="202">
                  <c:v>50.5</c:v>
                </c:pt>
                <c:pt idx="203">
                  <c:v>50.5</c:v>
                </c:pt>
              </c:numCache>
            </c:numRef>
          </c:xVal>
          <c:yVal>
            <c:numRef>
              <c:f>'s1'!$C$2:$C$205</c:f>
              <c:numCache>
                <c:formatCode>General</c:formatCode>
                <c:ptCount val="204"/>
                <c:pt idx="0" formatCode="0.0">
                  <c:v>0.6</c:v>
                </c:pt>
                <c:pt idx="1">
                  <c:v>0.60013410686196633</c:v>
                </c:pt>
                <c:pt idx="2" formatCode="0.0">
                  <c:v>0.60013410686196633</c:v>
                </c:pt>
                <c:pt idx="3" formatCode="0.0">
                  <c:v>0.6</c:v>
                </c:pt>
                <c:pt idx="4" formatCode="0.0">
                  <c:v>0.6</c:v>
                </c:pt>
                <c:pt idx="5">
                  <c:v>0.60143685923535428</c:v>
                </c:pt>
                <c:pt idx="6" formatCode="0.0">
                  <c:v>0.60143685923535428</c:v>
                </c:pt>
                <c:pt idx="7" formatCode="0.0">
                  <c:v>0.6</c:v>
                </c:pt>
                <c:pt idx="8" formatCode="0.0">
                  <c:v>0.6</c:v>
                </c:pt>
                <c:pt idx="9">
                  <c:v>0.6073895617818218</c:v>
                </c:pt>
                <c:pt idx="10" formatCode="0.0">
                  <c:v>0.6073895617818218</c:v>
                </c:pt>
                <c:pt idx="11" formatCode="0.0">
                  <c:v>0.6</c:v>
                </c:pt>
                <c:pt idx="12" formatCode="0.0">
                  <c:v>0.6</c:v>
                </c:pt>
                <c:pt idx="13">
                  <c:v>0.62427998871170032</c:v>
                </c:pt>
                <c:pt idx="14" formatCode="0.0">
                  <c:v>0.62427998871170032</c:v>
                </c:pt>
                <c:pt idx="15" formatCode="0.0">
                  <c:v>0.6</c:v>
                </c:pt>
                <c:pt idx="16" formatCode="0.0">
                  <c:v>0.6</c:v>
                </c:pt>
                <c:pt idx="17">
                  <c:v>0.65723140196329366</c:v>
                </c:pt>
                <c:pt idx="18" formatCode="0.0">
                  <c:v>0.65723140196329366</c:v>
                </c:pt>
                <c:pt idx="19" formatCode="0.0">
                  <c:v>0.6</c:v>
                </c:pt>
                <c:pt idx="20" formatCode="0.0">
                  <c:v>0.6</c:v>
                </c:pt>
                <c:pt idx="21">
                  <c:v>0.70301652353392863</c:v>
                </c:pt>
                <c:pt idx="22" formatCode="0.0">
                  <c:v>0.70301652353392863</c:v>
                </c:pt>
                <c:pt idx="23" formatCode="0.0">
                  <c:v>0.6</c:v>
                </c:pt>
                <c:pt idx="24" formatCode="0.0">
                  <c:v>0.6</c:v>
                </c:pt>
                <c:pt idx="25">
                  <c:v>0.74716646219132665</c:v>
                </c:pt>
                <c:pt idx="26" formatCode="0.0">
                  <c:v>0.74716646219132665</c:v>
                </c:pt>
                <c:pt idx="27" formatCode="0.0">
                  <c:v>0.6</c:v>
                </c:pt>
                <c:pt idx="28" formatCode="0.0">
                  <c:v>0.6</c:v>
                </c:pt>
                <c:pt idx="29">
                  <c:v>0.77119363969195143</c:v>
                </c:pt>
                <c:pt idx="30" formatCode="0.0">
                  <c:v>0.77119363969195143</c:v>
                </c:pt>
                <c:pt idx="31" formatCode="0.0">
                  <c:v>0.6</c:v>
                </c:pt>
                <c:pt idx="32" formatCode="0.0">
                  <c:v>0.6</c:v>
                </c:pt>
                <c:pt idx="33">
                  <c:v>0.76507958113152452</c:v>
                </c:pt>
                <c:pt idx="34" formatCode="0.0">
                  <c:v>0.76507958113152452</c:v>
                </c:pt>
                <c:pt idx="35" formatCode="0.0">
                  <c:v>0.6</c:v>
                </c:pt>
                <c:pt idx="36" formatCode="0.0">
                  <c:v>0.6</c:v>
                </c:pt>
                <c:pt idx="37">
                  <c:v>0.73363585139218657</c:v>
                </c:pt>
                <c:pt idx="38" formatCode="0.0">
                  <c:v>0.73363585139218657</c:v>
                </c:pt>
                <c:pt idx="39" formatCode="0.0">
                  <c:v>0.6</c:v>
                </c:pt>
                <c:pt idx="40" formatCode="0.0">
                  <c:v>0.6</c:v>
                </c:pt>
                <c:pt idx="41">
                  <c:v>0.69163601238321359</c:v>
                </c:pt>
                <c:pt idx="42" formatCode="0.0">
                  <c:v>0.69163601238321359</c:v>
                </c:pt>
                <c:pt idx="43" formatCode="0.0">
                  <c:v>0.6</c:v>
                </c:pt>
                <c:pt idx="44" formatCode="0.0">
                  <c:v>0.6</c:v>
                </c:pt>
                <c:pt idx="45">
                  <c:v>0.65355351373044956</c:v>
                </c:pt>
                <c:pt idx="46" formatCode="0.0">
                  <c:v>0.65355351373044956</c:v>
                </c:pt>
                <c:pt idx="47" formatCode="0.0">
                  <c:v>0.6</c:v>
                </c:pt>
                <c:pt idx="48" formatCode="0.0">
                  <c:v>0.6</c:v>
                </c:pt>
                <c:pt idx="49">
                  <c:v>0.62677675686522472</c:v>
                </c:pt>
                <c:pt idx="50" formatCode="0.0">
                  <c:v>0.62677675686522472</c:v>
                </c:pt>
                <c:pt idx="51" formatCode="0.0">
                  <c:v>0.6</c:v>
                </c:pt>
                <c:pt idx="52" formatCode="0.0">
                  <c:v>0.6</c:v>
                </c:pt>
                <c:pt idx="53">
                  <c:v>0.6114757529422391</c:v>
                </c:pt>
                <c:pt idx="54" formatCode="0.0">
                  <c:v>0.6114757529422391</c:v>
                </c:pt>
                <c:pt idx="55" formatCode="0.0">
                  <c:v>0.6</c:v>
                </c:pt>
                <c:pt idx="56" formatCode="0.0">
                  <c:v>0.6</c:v>
                </c:pt>
                <c:pt idx="57">
                  <c:v>0.60421558271347564</c:v>
                </c:pt>
                <c:pt idx="58" formatCode="0.0">
                  <c:v>0.60421558271347564</c:v>
                </c:pt>
                <c:pt idx="59" formatCode="0.0">
                  <c:v>0.6</c:v>
                </c:pt>
                <c:pt idx="60" formatCode="0.0">
                  <c:v>0.6</c:v>
                </c:pt>
                <c:pt idx="61">
                  <c:v>0.60132489742423523</c:v>
                </c:pt>
                <c:pt idx="62" formatCode="0.0">
                  <c:v>0.60132489742423523</c:v>
                </c:pt>
                <c:pt idx="63" formatCode="0.0">
                  <c:v>0.6</c:v>
                </c:pt>
                <c:pt idx="64" formatCode="0.0">
                  <c:v>0.6</c:v>
                </c:pt>
                <c:pt idx="65">
                  <c:v>0.6003548832386344</c:v>
                </c:pt>
                <c:pt idx="66" formatCode="0.0">
                  <c:v>0.6003548832386344</c:v>
                </c:pt>
                <c:pt idx="67" formatCode="0.0">
                  <c:v>0.6</c:v>
                </c:pt>
                <c:pt idx="68" formatCode="0.0">
                  <c:v>0.6</c:v>
                </c:pt>
                <c:pt idx="69">
                  <c:v>0.60008051972641285</c:v>
                </c:pt>
                <c:pt idx="70" formatCode="0.0">
                  <c:v>0.60008051972641285</c:v>
                </c:pt>
                <c:pt idx="71" formatCode="0.0">
                  <c:v>0.6</c:v>
                </c:pt>
                <c:pt idx="72" formatCode="0.0">
                  <c:v>0.6</c:v>
                </c:pt>
                <c:pt idx="73">
                  <c:v>0.60001533709074528</c:v>
                </c:pt>
                <c:pt idx="74" formatCode="0.0">
                  <c:v>0.60001533709074528</c:v>
                </c:pt>
                <c:pt idx="75" formatCode="0.0">
                  <c:v>0.6</c:v>
                </c:pt>
                <c:pt idx="76" formatCode="0.0">
                  <c:v>0.6</c:v>
                </c:pt>
                <c:pt idx="77">
                  <c:v>0.60000242164590711</c:v>
                </c:pt>
                <c:pt idx="78" formatCode="0.0">
                  <c:v>0.60000242164590711</c:v>
                </c:pt>
                <c:pt idx="79" formatCode="0.0">
                  <c:v>0.6</c:v>
                </c:pt>
                <c:pt idx="80" formatCode="0.0">
                  <c:v>0.6</c:v>
                </c:pt>
                <c:pt idx="81">
                  <c:v>0.60000031135447374</c:v>
                </c:pt>
                <c:pt idx="82" formatCode="0.0">
                  <c:v>0.60000031135447374</c:v>
                </c:pt>
                <c:pt idx="83" formatCode="0.0">
                  <c:v>0.6</c:v>
                </c:pt>
                <c:pt idx="84" formatCode="0.0">
                  <c:v>0.6</c:v>
                </c:pt>
                <c:pt idx="85">
                  <c:v>0.60000003177086469</c:v>
                </c:pt>
                <c:pt idx="86" formatCode="0.0">
                  <c:v>0.60000003177086469</c:v>
                </c:pt>
                <c:pt idx="87" formatCode="0.0">
                  <c:v>0.6</c:v>
                </c:pt>
                <c:pt idx="88" formatCode="0.0">
                  <c:v>0.6</c:v>
                </c:pt>
                <c:pt idx="89">
                  <c:v>0.60000000247565177</c:v>
                </c:pt>
                <c:pt idx="90" formatCode="0.0">
                  <c:v>0.60000000247565177</c:v>
                </c:pt>
                <c:pt idx="91" formatCode="0.0">
                  <c:v>0.6</c:v>
                </c:pt>
                <c:pt idx="92" formatCode="0.0">
                  <c:v>0.6</c:v>
                </c:pt>
                <c:pt idx="93">
                  <c:v>0.6000000001383905</c:v>
                </c:pt>
                <c:pt idx="94" formatCode="0.0">
                  <c:v>0.6000000001383905</c:v>
                </c:pt>
                <c:pt idx="95" formatCode="0.0">
                  <c:v>0.6</c:v>
                </c:pt>
                <c:pt idx="96" formatCode="0.0">
                  <c:v>0.6</c:v>
                </c:pt>
                <c:pt idx="97">
                  <c:v>0.60000000000494247</c:v>
                </c:pt>
                <c:pt idx="98" formatCode="0.0">
                  <c:v>0.60000000000494247</c:v>
                </c:pt>
                <c:pt idx="99" formatCode="0.0">
                  <c:v>0.6</c:v>
                </c:pt>
                <c:pt idx="100" formatCode="0.0">
                  <c:v>0.6</c:v>
                </c:pt>
                <c:pt idx="101">
                  <c:v>0.60000000000008469</c:v>
                </c:pt>
                <c:pt idx="102" formatCode="0.0">
                  <c:v>0.60000000000008469</c:v>
                </c:pt>
                <c:pt idx="103" formatCode="0.0">
                  <c:v>0.6</c:v>
                </c:pt>
                <c:pt idx="104" formatCode="0.0">
                  <c:v>0.6</c:v>
                </c:pt>
                <c:pt idx="105">
                  <c:v>0.6</c:v>
                </c:pt>
                <c:pt idx="106" formatCode="0.0">
                  <c:v>0.6</c:v>
                </c:pt>
                <c:pt idx="107" formatCode="0.0">
                  <c:v>0.6</c:v>
                </c:pt>
                <c:pt idx="108" formatCode="0.0">
                  <c:v>0.6</c:v>
                </c:pt>
                <c:pt idx="109">
                  <c:v>0.6</c:v>
                </c:pt>
                <c:pt idx="110" formatCode="0.0">
                  <c:v>0.6</c:v>
                </c:pt>
                <c:pt idx="111" formatCode="0.0">
                  <c:v>0.6</c:v>
                </c:pt>
                <c:pt idx="112" formatCode="0.0">
                  <c:v>0.6</c:v>
                </c:pt>
                <c:pt idx="113">
                  <c:v>0.6</c:v>
                </c:pt>
                <c:pt idx="114" formatCode="0.0">
                  <c:v>0.6</c:v>
                </c:pt>
                <c:pt idx="115" formatCode="0.0">
                  <c:v>0.6</c:v>
                </c:pt>
                <c:pt idx="116" formatCode="0.0">
                  <c:v>0.6</c:v>
                </c:pt>
                <c:pt idx="117">
                  <c:v>0.6</c:v>
                </c:pt>
                <c:pt idx="118" formatCode="0.0">
                  <c:v>0.6</c:v>
                </c:pt>
                <c:pt idx="119" formatCode="0.0">
                  <c:v>0.6</c:v>
                </c:pt>
                <c:pt idx="120" formatCode="0.0">
                  <c:v>0.6</c:v>
                </c:pt>
                <c:pt idx="121">
                  <c:v>0.6</c:v>
                </c:pt>
                <c:pt idx="122" formatCode="0.0">
                  <c:v>0.6</c:v>
                </c:pt>
                <c:pt idx="123" formatCode="0.0">
                  <c:v>0.6</c:v>
                </c:pt>
                <c:pt idx="124" formatCode="0.0">
                  <c:v>0.6</c:v>
                </c:pt>
                <c:pt idx="125">
                  <c:v>0.6</c:v>
                </c:pt>
                <c:pt idx="126" formatCode="0.0">
                  <c:v>0.6</c:v>
                </c:pt>
                <c:pt idx="127" formatCode="0.0">
                  <c:v>0.6</c:v>
                </c:pt>
                <c:pt idx="128" formatCode="0.0">
                  <c:v>0.6</c:v>
                </c:pt>
                <c:pt idx="129">
                  <c:v>0.6</c:v>
                </c:pt>
                <c:pt idx="130" formatCode="0.0">
                  <c:v>0.6</c:v>
                </c:pt>
                <c:pt idx="131" formatCode="0.0">
                  <c:v>0.6</c:v>
                </c:pt>
                <c:pt idx="132" formatCode="0.0">
                  <c:v>0.6</c:v>
                </c:pt>
                <c:pt idx="133">
                  <c:v>0.6</c:v>
                </c:pt>
                <c:pt idx="134" formatCode="0.0">
                  <c:v>0.6</c:v>
                </c:pt>
                <c:pt idx="135" formatCode="0.0">
                  <c:v>0.6</c:v>
                </c:pt>
                <c:pt idx="136" formatCode="0.0">
                  <c:v>0.6</c:v>
                </c:pt>
                <c:pt idx="137">
                  <c:v>0.6</c:v>
                </c:pt>
                <c:pt idx="138" formatCode="0.0">
                  <c:v>0.6</c:v>
                </c:pt>
                <c:pt idx="139" formatCode="0.0">
                  <c:v>0.6</c:v>
                </c:pt>
                <c:pt idx="140" formatCode="0.0">
                  <c:v>0.6</c:v>
                </c:pt>
                <c:pt idx="141">
                  <c:v>0.6</c:v>
                </c:pt>
                <c:pt idx="142" formatCode="0.0">
                  <c:v>0.6</c:v>
                </c:pt>
                <c:pt idx="143" formatCode="0.0">
                  <c:v>0.6</c:v>
                </c:pt>
                <c:pt idx="144" formatCode="0.0">
                  <c:v>0.6</c:v>
                </c:pt>
                <c:pt idx="145">
                  <c:v>0.6</c:v>
                </c:pt>
                <c:pt idx="146" formatCode="0.0">
                  <c:v>0.6</c:v>
                </c:pt>
                <c:pt idx="147" formatCode="0.0">
                  <c:v>0.6</c:v>
                </c:pt>
                <c:pt idx="148" formatCode="0.0">
                  <c:v>0.6</c:v>
                </c:pt>
                <c:pt idx="149">
                  <c:v>0.6</c:v>
                </c:pt>
                <c:pt idx="150" formatCode="0.0">
                  <c:v>0.6</c:v>
                </c:pt>
                <c:pt idx="151" formatCode="0.0">
                  <c:v>0.6</c:v>
                </c:pt>
                <c:pt idx="152" formatCode="0.0">
                  <c:v>0.6</c:v>
                </c:pt>
                <c:pt idx="153">
                  <c:v>0.6</c:v>
                </c:pt>
                <c:pt idx="154" formatCode="0.0">
                  <c:v>0.6</c:v>
                </c:pt>
                <c:pt idx="155" formatCode="0.0">
                  <c:v>0.6</c:v>
                </c:pt>
                <c:pt idx="156" formatCode="0.0">
                  <c:v>0.6</c:v>
                </c:pt>
                <c:pt idx="157">
                  <c:v>0.6</c:v>
                </c:pt>
                <c:pt idx="158" formatCode="0.0">
                  <c:v>0.6</c:v>
                </c:pt>
                <c:pt idx="159" formatCode="0.0">
                  <c:v>0.6</c:v>
                </c:pt>
                <c:pt idx="160" formatCode="0.0">
                  <c:v>0.6</c:v>
                </c:pt>
                <c:pt idx="161">
                  <c:v>0.6</c:v>
                </c:pt>
                <c:pt idx="162" formatCode="0.0">
                  <c:v>0.6</c:v>
                </c:pt>
                <c:pt idx="163" formatCode="0.0">
                  <c:v>0.6</c:v>
                </c:pt>
                <c:pt idx="164" formatCode="0.0">
                  <c:v>0.6</c:v>
                </c:pt>
                <c:pt idx="165">
                  <c:v>0.6</c:v>
                </c:pt>
                <c:pt idx="166" formatCode="0.0">
                  <c:v>0.6</c:v>
                </c:pt>
                <c:pt idx="167" formatCode="0.0">
                  <c:v>0.6</c:v>
                </c:pt>
                <c:pt idx="168" formatCode="0.0">
                  <c:v>0.6</c:v>
                </c:pt>
                <c:pt idx="169">
                  <c:v>0.6</c:v>
                </c:pt>
                <c:pt idx="170" formatCode="0.0">
                  <c:v>0.6</c:v>
                </c:pt>
                <c:pt idx="171" formatCode="0.0">
                  <c:v>0.6</c:v>
                </c:pt>
                <c:pt idx="172" formatCode="0.0">
                  <c:v>0.6</c:v>
                </c:pt>
                <c:pt idx="173">
                  <c:v>0.6</c:v>
                </c:pt>
                <c:pt idx="174" formatCode="0.0">
                  <c:v>0.6</c:v>
                </c:pt>
                <c:pt idx="175" formatCode="0.0">
                  <c:v>0.6</c:v>
                </c:pt>
                <c:pt idx="176" formatCode="0.0">
                  <c:v>0.6</c:v>
                </c:pt>
                <c:pt idx="177">
                  <c:v>0.6</c:v>
                </c:pt>
                <c:pt idx="178" formatCode="0.0">
                  <c:v>0.6</c:v>
                </c:pt>
                <c:pt idx="179" formatCode="0.0">
                  <c:v>0.6</c:v>
                </c:pt>
                <c:pt idx="180" formatCode="0.0">
                  <c:v>0.6</c:v>
                </c:pt>
                <c:pt idx="181">
                  <c:v>0.6</c:v>
                </c:pt>
                <c:pt idx="182" formatCode="0.0">
                  <c:v>0.6</c:v>
                </c:pt>
                <c:pt idx="183" formatCode="0.0">
                  <c:v>0.6</c:v>
                </c:pt>
                <c:pt idx="184" formatCode="0.0">
                  <c:v>0.6</c:v>
                </c:pt>
                <c:pt idx="185">
                  <c:v>0.6</c:v>
                </c:pt>
                <c:pt idx="186" formatCode="0.0">
                  <c:v>0.6</c:v>
                </c:pt>
                <c:pt idx="187" formatCode="0.0">
                  <c:v>0.6</c:v>
                </c:pt>
                <c:pt idx="188" formatCode="0.0">
                  <c:v>0.6</c:v>
                </c:pt>
                <c:pt idx="189">
                  <c:v>0.6</c:v>
                </c:pt>
                <c:pt idx="190" formatCode="0.0">
                  <c:v>0.6</c:v>
                </c:pt>
                <c:pt idx="191" formatCode="0.0">
                  <c:v>0.6</c:v>
                </c:pt>
                <c:pt idx="192" formatCode="0.0">
                  <c:v>0.6</c:v>
                </c:pt>
                <c:pt idx="193">
                  <c:v>0.6</c:v>
                </c:pt>
                <c:pt idx="194" formatCode="0.0">
                  <c:v>0.6</c:v>
                </c:pt>
                <c:pt idx="195" formatCode="0.0">
                  <c:v>0.6</c:v>
                </c:pt>
                <c:pt idx="196" formatCode="0.0">
                  <c:v>0.6</c:v>
                </c:pt>
                <c:pt idx="197">
                  <c:v>0.6</c:v>
                </c:pt>
                <c:pt idx="198" formatCode="0.0">
                  <c:v>0.6</c:v>
                </c:pt>
                <c:pt idx="199" formatCode="0.0">
                  <c:v>0.6</c:v>
                </c:pt>
                <c:pt idx="200" formatCode="0.0">
                  <c:v>0.6</c:v>
                </c:pt>
                <c:pt idx="201">
                  <c:v>0.6</c:v>
                </c:pt>
                <c:pt idx="202" formatCode="0.0">
                  <c:v>0.6</c:v>
                </c:pt>
                <c:pt idx="203" formatCode="0.0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F16-4650-A161-78769FA68CF2}"/>
            </c:ext>
          </c:extLst>
        </c:ser>
        <c:ser>
          <c:idx val="5"/>
          <c:order val="2"/>
          <c:tx>
            <c:v>Norm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's3'!$A$2:$A$367</c:f>
              <c:numCache>
                <c:formatCode>0.00</c:formatCode>
                <c:ptCount val="366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51</c:v>
                </c:pt>
                <c:pt idx="56">
                  <c:v>52</c:v>
                </c:pt>
                <c:pt idx="57">
                  <c:v>53</c:v>
                </c:pt>
                <c:pt idx="58">
                  <c:v>54</c:v>
                </c:pt>
                <c:pt idx="59">
                  <c:v>55</c:v>
                </c:pt>
                <c:pt idx="60">
                  <c:v>56</c:v>
                </c:pt>
                <c:pt idx="61">
                  <c:v>57</c:v>
                </c:pt>
                <c:pt idx="62">
                  <c:v>58</c:v>
                </c:pt>
                <c:pt idx="63">
                  <c:v>59</c:v>
                </c:pt>
                <c:pt idx="64">
                  <c:v>60</c:v>
                </c:pt>
                <c:pt idx="65">
                  <c:v>61</c:v>
                </c:pt>
                <c:pt idx="66">
                  <c:v>62</c:v>
                </c:pt>
                <c:pt idx="67">
                  <c:v>63</c:v>
                </c:pt>
                <c:pt idx="68">
                  <c:v>64</c:v>
                </c:pt>
                <c:pt idx="69">
                  <c:v>65</c:v>
                </c:pt>
                <c:pt idx="70">
                  <c:v>66</c:v>
                </c:pt>
                <c:pt idx="71">
                  <c:v>67</c:v>
                </c:pt>
                <c:pt idx="72">
                  <c:v>68</c:v>
                </c:pt>
                <c:pt idx="73">
                  <c:v>69</c:v>
                </c:pt>
                <c:pt idx="74">
                  <c:v>70</c:v>
                </c:pt>
                <c:pt idx="75">
                  <c:v>71</c:v>
                </c:pt>
                <c:pt idx="76">
                  <c:v>72</c:v>
                </c:pt>
                <c:pt idx="77">
                  <c:v>73</c:v>
                </c:pt>
                <c:pt idx="78">
                  <c:v>74</c:v>
                </c:pt>
                <c:pt idx="79">
                  <c:v>75</c:v>
                </c:pt>
                <c:pt idx="80">
                  <c:v>76</c:v>
                </c:pt>
                <c:pt idx="81">
                  <c:v>77</c:v>
                </c:pt>
                <c:pt idx="82">
                  <c:v>78</c:v>
                </c:pt>
                <c:pt idx="83">
                  <c:v>79</c:v>
                </c:pt>
                <c:pt idx="84">
                  <c:v>80</c:v>
                </c:pt>
                <c:pt idx="85">
                  <c:v>81</c:v>
                </c:pt>
                <c:pt idx="86">
                  <c:v>82</c:v>
                </c:pt>
                <c:pt idx="87">
                  <c:v>83</c:v>
                </c:pt>
                <c:pt idx="88">
                  <c:v>84</c:v>
                </c:pt>
                <c:pt idx="89">
                  <c:v>85</c:v>
                </c:pt>
                <c:pt idx="90">
                  <c:v>86</c:v>
                </c:pt>
                <c:pt idx="91">
                  <c:v>87</c:v>
                </c:pt>
                <c:pt idx="92">
                  <c:v>88</c:v>
                </c:pt>
                <c:pt idx="93">
                  <c:v>89</c:v>
                </c:pt>
                <c:pt idx="94">
                  <c:v>90</c:v>
                </c:pt>
                <c:pt idx="95">
                  <c:v>91</c:v>
                </c:pt>
                <c:pt idx="96">
                  <c:v>92</c:v>
                </c:pt>
                <c:pt idx="97">
                  <c:v>93</c:v>
                </c:pt>
                <c:pt idx="98">
                  <c:v>94</c:v>
                </c:pt>
                <c:pt idx="99">
                  <c:v>95</c:v>
                </c:pt>
                <c:pt idx="100">
                  <c:v>96</c:v>
                </c:pt>
                <c:pt idx="101">
                  <c:v>97</c:v>
                </c:pt>
                <c:pt idx="102">
                  <c:v>98</c:v>
                </c:pt>
                <c:pt idx="103">
                  <c:v>99</c:v>
                </c:pt>
                <c:pt idx="104">
                  <c:v>100</c:v>
                </c:pt>
                <c:pt idx="105">
                  <c:v>101</c:v>
                </c:pt>
                <c:pt idx="106">
                  <c:v>102</c:v>
                </c:pt>
                <c:pt idx="107">
                  <c:v>103</c:v>
                </c:pt>
                <c:pt idx="108">
                  <c:v>104</c:v>
                </c:pt>
                <c:pt idx="109">
                  <c:v>105</c:v>
                </c:pt>
                <c:pt idx="110">
                  <c:v>106</c:v>
                </c:pt>
                <c:pt idx="111">
                  <c:v>107</c:v>
                </c:pt>
                <c:pt idx="112">
                  <c:v>108</c:v>
                </c:pt>
                <c:pt idx="113">
                  <c:v>109</c:v>
                </c:pt>
                <c:pt idx="114">
                  <c:v>110</c:v>
                </c:pt>
                <c:pt idx="115">
                  <c:v>111</c:v>
                </c:pt>
                <c:pt idx="116">
                  <c:v>112</c:v>
                </c:pt>
                <c:pt idx="117">
                  <c:v>113</c:v>
                </c:pt>
                <c:pt idx="118">
                  <c:v>114</c:v>
                </c:pt>
                <c:pt idx="119">
                  <c:v>115</c:v>
                </c:pt>
                <c:pt idx="120">
                  <c:v>116</c:v>
                </c:pt>
                <c:pt idx="121">
                  <c:v>117</c:v>
                </c:pt>
                <c:pt idx="122">
                  <c:v>118</c:v>
                </c:pt>
                <c:pt idx="123">
                  <c:v>119</c:v>
                </c:pt>
                <c:pt idx="124">
                  <c:v>120</c:v>
                </c:pt>
                <c:pt idx="125">
                  <c:v>121</c:v>
                </c:pt>
                <c:pt idx="126">
                  <c:v>122</c:v>
                </c:pt>
                <c:pt idx="127">
                  <c:v>123</c:v>
                </c:pt>
                <c:pt idx="128">
                  <c:v>124</c:v>
                </c:pt>
                <c:pt idx="129">
                  <c:v>125</c:v>
                </c:pt>
                <c:pt idx="130">
                  <c:v>126</c:v>
                </c:pt>
                <c:pt idx="131">
                  <c:v>127</c:v>
                </c:pt>
                <c:pt idx="132">
                  <c:v>128</c:v>
                </c:pt>
                <c:pt idx="133">
                  <c:v>129</c:v>
                </c:pt>
                <c:pt idx="134">
                  <c:v>130</c:v>
                </c:pt>
                <c:pt idx="135">
                  <c:v>131</c:v>
                </c:pt>
                <c:pt idx="136">
                  <c:v>132</c:v>
                </c:pt>
                <c:pt idx="137">
                  <c:v>133</c:v>
                </c:pt>
                <c:pt idx="138">
                  <c:v>134</c:v>
                </c:pt>
                <c:pt idx="139">
                  <c:v>135</c:v>
                </c:pt>
                <c:pt idx="140">
                  <c:v>136</c:v>
                </c:pt>
                <c:pt idx="141">
                  <c:v>137</c:v>
                </c:pt>
                <c:pt idx="142">
                  <c:v>138</c:v>
                </c:pt>
                <c:pt idx="143">
                  <c:v>139</c:v>
                </c:pt>
                <c:pt idx="144">
                  <c:v>140</c:v>
                </c:pt>
                <c:pt idx="145">
                  <c:v>141</c:v>
                </c:pt>
                <c:pt idx="146">
                  <c:v>142</c:v>
                </c:pt>
                <c:pt idx="147">
                  <c:v>143</c:v>
                </c:pt>
                <c:pt idx="148">
                  <c:v>144</c:v>
                </c:pt>
                <c:pt idx="149">
                  <c:v>145</c:v>
                </c:pt>
                <c:pt idx="150">
                  <c:v>146</c:v>
                </c:pt>
                <c:pt idx="151">
                  <c:v>147</c:v>
                </c:pt>
                <c:pt idx="152">
                  <c:v>148</c:v>
                </c:pt>
                <c:pt idx="153">
                  <c:v>149</c:v>
                </c:pt>
                <c:pt idx="154">
                  <c:v>150</c:v>
                </c:pt>
                <c:pt idx="155">
                  <c:v>151</c:v>
                </c:pt>
                <c:pt idx="156">
                  <c:v>152</c:v>
                </c:pt>
                <c:pt idx="157">
                  <c:v>153</c:v>
                </c:pt>
                <c:pt idx="158">
                  <c:v>154</c:v>
                </c:pt>
                <c:pt idx="159">
                  <c:v>155</c:v>
                </c:pt>
                <c:pt idx="160">
                  <c:v>156</c:v>
                </c:pt>
                <c:pt idx="161">
                  <c:v>157</c:v>
                </c:pt>
                <c:pt idx="162">
                  <c:v>158</c:v>
                </c:pt>
                <c:pt idx="163">
                  <c:v>159</c:v>
                </c:pt>
                <c:pt idx="164">
                  <c:v>160</c:v>
                </c:pt>
                <c:pt idx="165">
                  <c:v>161</c:v>
                </c:pt>
                <c:pt idx="166">
                  <c:v>162</c:v>
                </c:pt>
                <c:pt idx="167">
                  <c:v>163</c:v>
                </c:pt>
                <c:pt idx="168">
                  <c:v>164</c:v>
                </c:pt>
                <c:pt idx="169">
                  <c:v>165</c:v>
                </c:pt>
                <c:pt idx="170">
                  <c:v>166</c:v>
                </c:pt>
                <c:pt idx="171">
                  <c:v>167</c:v>
                </c:pt>
                <c:pt idx="172">
                  <c:v>168</c:v>
                </c:pt>
                <c:pt idx="173">
                  <c:v>169</c:v>
                </c:pt>
                <c:pt idx="174">
                  <c:v>170</c:v>
                </c:pt>
                <c:pt idx="175">
                  <c:v>171</c:v>
                </c:pt>
                <c:pt idx="176">
                  <c:v>172</c:v>
                </c:pt>
                <c:pt idx="177">
                  <c:v>173</c:v>
                </c:pt>
                <c:pt idx="178">
                  <c:v>174</c:v>
                </c:pt>
                <c:pt idx="179">
                  <c:v>175</c:v>
                </c:pt>
                <c:pt idx="180">
                  <c:v>176</c:v>
                </c:pt>
                <c:pt idx="181">
                  <c:v>177</c:v>
                </c:pt>
                <c:pt idx="182">
                  <c:v>178</c:v>
                </c:pt>
                <c:pt idx="183">
                  <c:v>179</c:v>
                </c:pt>
                <c:pt idx="184">
                  <c:v>180</c:v>
                </c:pt>
                <c:pt idx="185">
                  <c:v>181</c:v>
                </c:pt>
                <c:pt idx="186">
                  <c:v>182</c:v>
                </c:pt>
                <c:pt idx="187">
                  <c:v>183</c:v>
                </c:pt>
                <c:pt idx="188">
                  <c:v>184</c:v>
                </c:pt>
                <c:pt idx="189">
                  <c:v>185</c:v>
                </c:pt>
                <c:pt idx="190">
                  <c:v>186</c:v>
                </c:pt>
                <c:pt idx="191">
                  <c:v>187</c:v>
                </c:pt>
                <c:pt idx="192">
                  <c:v>188</c:v>
                </c:pt>
                <c:pt idx="193">
                  <c:v>189</c:v>
                </c:pt>
                <c:pt idx="194">
                  <c:v>190</c:v>
                </c:pt>
                <c:pt idx="195">
                  <c:v>191</c:v>
                </c:pt>
                <c:pt idx="196">
                  <c:v>192</c:v>
                </c:pt>
                <c:pt idx="197">
                  <c:v>193</c:v>
                </c:pt>
                <c:pt idx="198">
                  <c:v>194</c:v>
                </c:pt>
                <c:pt idx="199">
                  <c:v>195</c:v>
                </c:pt>
                <c:pt idx="200">
                  <c:v>196</c:v>
                </c:pt>
                <c:pt idx="201">
                  <c:v>197</c:v>
                </c:pt>
                <c:pt idx="202">
                  <c:v>198</c:v>
                </c:pt>
                <c:pt idx="203">
                  <c:v>199</c:v>
                </c:pt>
                <c:pt idx="204">
                  <c:v>200</c:v>
                </c:pt>
                <c:pt idx="205">
                  <c:v>201</c:v>
                </c:pt>
                <c:pt idx="206">
                  <c:v>202</c:v>
                </c:pt>
                <c:pt idx="207">
                  <c:v>203</c:v>
                </c:pt>
                <c:pt idx="208">
                  <c:v>204</c:v>
                </c:pt>
                <c:pt idx="209">
                  <c:v>205</c:v>
                </c:pt>
                <c:pt idx="210">
                  <c:v>206</c:v>
                </c:pt>
                <c:pt idx="211">
                  <c:v>207</c:v>
                </c:pt>
                <c:pt idx="212">
                  <c:v>208</c:v>
                </c:pt>
                <c:pt idx="213">
                  <c:v>209</c:v>
                </c:pt>
                <c:pt idx="214">
                  <c:v>210</c:v>
                </c:pt>
                <c:pt idx="215">
                  <c:v>211</c:v>
                </c:pt>
                <c:pt idx="216">
                  <c:v>212</c:v>
                </c:pt>
                <c:pt idx="217">
                  <c:v>213</c:v>
                </c:pt>
                <c:pt idx="218">
                  <c:v>214</c:v>
                </c:pt>
                <c:pt idx="219">
                  <c:v>215</c:v>
                </c:pt>
                <c:pt idx="220">
                  <c:v>216</c:v>
                </c:pt>
                <c:pt idx="221">
                  <c:v>217</c:v>
                </c:pt>
                <c:pt idx="222">
                  <c:v>218</c:v>
                </c:pt>
                <c:pt idx="223">
                  <c:v>219</c:v>
                </c:pt>
                <c:pt idx="224">
                  <c:v>220</c:v>
                </c:pt>
                <c:pt idx="225">
                  <c:v>221</c:v>
                </c:pt>
                <c:pt idx="226">
                  <c:v>222</c:v>
                </c:pt>
                <c:pt idx="227">
                  <c:v>223</c:v>
                </c:pt>
                <c:pt idx="228">
                  <c:v>224</c:v>
                </c:pt>
                <c:pt idx="229">
                  <c:v>225</c:v>
                </c:pt>
                <c:pt idx="230">
                  <c:v>226</c:v>
                </c:pt>
                <c:pt idx="231">
                  <c:v>227</c:v>
                </c:pt>
                <c:pt idx="232">
                  <c:v>228</c:v>
                </c:pt>
                <c:pt idx="233">
                  <c:v>229</c:v>
                </c:pt>
                <c:pt idx="234">
                  <c:v>230</c:v>
                </c:pt>
                <c:pt idx="235">
                  <c:v>231</c:v>
                </c:pt>
                <c:pt idx="236">
                  <c:v>232</c:v>
                </c:pt>
                <c:pt idx="237">
                  <c:v>233</c:v>
                </c:pt>
                <c:pt idx="238">
                  <c:v>234</c:v>
                </c:pt>
                <c:pt idx="239">
                  <c:v>235</c:v>
                </c:pt>
                <c:pt idx="240">
                  <c:v>236</c:v>
                </c:pt>
                <c:pt idx="241">
                  <c:v>237</c:v>
                </c:pt>
                <c:pt idx="242">
                  <c:v>238</c:v>
                </c:pt>
                <c:pt idx="243">
                  <c:v>239</c:v>
                </c:pt>
                <c:pt idx="244">
                  <c:v>240</c:v>
                </c:pt>
                <c:pt idx="245">
                  <c:v>241</c:v>
                </c:pt>
                <c:pt idx="246">
                  <c:v>242</c:v>
                </c:pt>
                <c:pt idx="247">
                  <c:v>243</c:v>
                </c:pt>
                <c:pt idx="248">
                  <c:v>244</c:v>
                </c:pt>
                <c:pt idx="249">
                  <c:v>245</c:v>
                </c:pt>
                <c:pt idx="250">
                  <c:v>246</c:v>
                </c:pt>
                <c:pt idx="251">
                  <c:v>247</c:v>
                </c:pt>
                <c:pt idx="252">
                  <c:v>248</c:v>
                </c:pt>
                <c:pt idx="253">
                  <c:v>249</c:v>
                </c:pt>
                <c:pt idx="254">
                  <c:v>250</c:v>
                </c:pt>
                <c:pt idx="255">
                  <c:v>251</c:v>
                </c:pt>
                <c:pt idx="256">
                  <c:v>252</c:v>
                </c:pt>
                <c:pt idx="257">
                  <c:v>253</c:v>
                </c:pt>
                <c:pt idx="258">
                  <c:v>254</c:v>
                </c:pt>
                <c:pt idx="259">
                  <c:v>255</c:v>
                </c:pt>
                <c:pt idx="260">
                  <c:v>256</c:v>
                </c:pt>
                <c:pt idx="261">
                  <c:v>257</c:v>
                </c:pt>
                <c:pt idx="262">
                  <c:v>258</c:v>
                </c:pt>
                <c:pt idx="263">
                  <c:v>259</c:v>
                </c:pt>
                <c:pt idx="264">
                  <c:v>260</c:v>
                </c:pt>
                <c:pt idx="265">
                  <c:v>261</c:v>
                </c:pt>
                <c:pt idx="266">
                  <c:v>262</c:v>
                </c:pt>
                <c:pt idx="267">
                  <c:v>263</c:v>
                </c:pt>
                <c:pt idx="268">
                  <c:v>264</c:v>
                </c:pt>
                <c:pt idx="269">
                  <c:v>265</c:v>
                </c:pt>
                <c:pt idx="270">
                  <c:v>266</c:v>
                </c:pt>
                <c:pt idx="271">
                  <c:v>267</c:v>
                </c:pt>
                <c:pt idx="272">
                  <c:v>268</c:v>
                </c:pt>
                <c:pt idx="273">
                  <c:v>269</c:v>
                </c:pt>
                <c:pt idx="274">
                  <c:v>270</c:v>
                </c:pt>
                <c:pt idx="275">
                  <c:v>271</c:v>
                </c:pt>
                <c:pt idx="276">
                  <c:v>272</c:v>
                </c:pt>
                <c:pt idx="277">
                  <c:v>273</c:v>
                </c:pt>
                <c:pt idx="278">
                  <c:v>274</c:v>
                </c:pt>
                <c:pt idx="279">
                  <c:v>275</c:v>
                </c:pt>
                <c:pt idx="280">
                  <c:v>276</c:v>
                </c:pt>
                <c:pt idx="281">
                  <c:v>277</c:v>
                </c:pt>
                <c:pt idx="282">
                  <c:v>278</c:v>
                </c:pt>
                <c:pt idx="283">
                  <c:v>279</c:v>
                </c:pt>
                <c:pt idx="284">
                  <c:v>280</c:v>
                </c:pt>
                <c:pt idx="285">
                  <c:v>281</c:v>
                </c:pt>
                <c:pt idx="286">
                  <c:v>282</c:v>
                </c:pt>
                <c:pt idx="287">
                  <c:v>283</c:v>
                </c:pt>
                <c:pt idx="288">
                  <c:v>284</c:v>
                </c:pt>
                <c:pt idx="289">
                  <c:v>285</c:v>
                </c:pt>
                <c:pt idx="290">
                  <c:v>286</c:v>
                </c:pt>
                <c:pt idx="291">
                  <c:v>287</c:v>
                </c:pt>
                <c:pt idx="292">
                  <c:v>288</c:v>
                </c:pt>
                <c:pt idx="293">
                  <c:v>289</c:v>
                </c:pt>
                <c:pt idx="294">
                  <c:v>290</c:v>
                </c:pt>
                <c:pt idx="295">
                  <c:v>291</c:v>
                </c:pt>
                <c:pt idx="296">
                  <c:v>292</c:v>
                </c:pt>
                <c:pt idx="297">
                  <c:v>293</c:v>
                </c:pt>
                <c:pt idx="298">
                  <c:v>294</c:v>
                </c:pt>
                <c:pt idx="299">
                  <c:v>295</c:v>
                </c:pt>
                <c:pt idx="300">
                  <c:v>296</c:v>
                </c:pt>
                <c:pt idx="301">
                  <c:v>297</c:v>
                </c:pt>
                <c:pt idx="302">
                  <c:v>298</c:v>
                </c:pt>
                <c:pt idx="303">
                  <c:v>299</c:v>
                </c:pt>
                <c:pt idx="304">
                  <c:v>300</c:v>
                </c:pt>
                <c:pt idx="305">
                  <c:v>301</c:v>
                </c:pt>
                <c:pt idx="306">
                  <c:v>302</c:v>
                </c:pt>
                <c:pt idx="307">
                  <c:v>303</c:v>
                </c:pt>
                <c:pt idx="308">
                  <c:v>304</c:v>
                </c:pt>
                <c:pt idx="309">
                  <c:v>305</c:v>
                </c:pt>
                <c:pt idx="310">
                  <c:v>306</c:v>
                </c:pt>
                <c:pt idx="311">
                  <c:v>307</c:v>
                </c:pt>
                <c:pt idx="312">
                  <c:v>308</c:v>
                </c:pt>
                <c:pt idx="313">
                  <c:v>309</c:v>
                </c:pt>
                <c:pt idx="314">
                  <c:v>310</c:v>
                </c:pt>
                <c:pt idx="315">
                  <c:v>311</c:v>
                </c:pt>
                <c:pt idx="316">
                  <c:v>312</c:v>
                </c:pt>
                <c:pt idx="317">
                  <c:v>313</c:v>
                </c:pt>
                <c:pt idx="318">
                  <c:v>314</c:v>
                </c:pt>
                <c:pt idx="319">
                  <c:v>315</c:v>
                </c:pt>
                <c:pt idx="320">
                  <c:v>316</c:v>
                </c:pt>
                <c:pt idx="321">
                  <c:v>317</c:v>
                </c:pt>
                <c:pt idx="322">
                  <c:v>318</c:v>
                </c:pt>
                <c:pt idx="323">
                  <c:v>319</c:v>
                </c:pt>
                <c:pt idx="324">
                  <c:v>320</c:v>
                </c:pt>
                <c:pt idx="325">
                  <c:v>321</c:v>
                </c:pt>
                <c:pt idx="326">
                  <c:v>322</c:v>
                </c:pt>
                <c:pt idx="327">
                  <c:v>323</c:v>
                </c:pt>
                <c:pt idx="328">
                  <c:v>324</c:v>
                </c:pt>
                <c:pt idx="329">
                  <c:v>325</c:v>
                </c:pt>
                <c:pt idx="330">
                  <c:v>326</c:v>
                </c:pt>
                <c:pt idx="331">
                  <c:v>327</c:v>
                </c:pt>
                <c:pt idx="332">
                  <c:v>328</c:v>
                </c:pt>
                <c:pt idx="333">
                  <c:v>329</c:v>
                </c:pt>
                <c:pt idx="334">
                  <c:v>330</c:v>
                </c:pt>
                <c:pt idx="335">
                  <c:v>331</c:v>
                </c:pt>
                <c:pt idx="336">
                  <c:v>332</c:v>
                </c:pt>
                <c:pt idx="337">
                  <c:v>333</c:v>
                </c:pt>
                <c:pt idx="338">
                  <c:v>334</c:v>
                </c:pt>
                <c:pt idx="339">
                  <c:v>335</c:v>
                </c:pt>
                <c:pt idx="340">
                  <c:v>336</c:v>
                </c:pt>
                <c:pt idx="341">
                  <c:v>337</c:v>
                </c:pt>
                <c:pt idx="342">
                  <c:v>338</c:v>
                </c:pt>
                <c:pt idx="343">
                  <c:v>339</c:v>
                </c:pt>
                <c:pt idx="344">
                  <c:v>340</c:v>
                </c:pt>
                <c:pt idx="345">
                  <c:v>341</c:v>
                </c:pt>
                <c:pt idx="346">
                  <c:v>342</c:v>
                </c:pt>
                <c:pt idx="347">
                  <c:v>343</c:v>
                </c:pt>
                <c:pt idx="348">
                  <c:v>344</c:v>
                </c:pt>
                <c:pt idx="349">
                  <c:v>345</c:v>
                </c:pt>
                <c:pt idx="350">
                  <c:v>346</c:v>
                </c:pt>
                <c:pt idx="351">
                  <c:v>347</c:v>
                </c:pt>
                <c:pt idx="352">
                  <c:v>348</c:v>
                </c:pt>
                <c:pt idx="353">
                  <c:v>349</c:v>
                </c:pt>
                <c:pt idx="354">
                  <c:v>350</c:v>
                </c:pt>
                <c:pt idx="355">
                  <c:v>351</c:v>
                </c:pt>
                <c:pt idx="356">
                  <c:v>352</c:v>
                </c:pt>
                <c:pt idx="357">
                  <c:v>353</c:v>
                </c:pt>
                <c:pt idx="358">
                  <c:v>354</c:v>
                </c:pt>
                <c:pt idx="359">
                  <c:v>355</c:v>
                </c:pt>
                <c:pt idx="360">
                  <c:v>356</c:v>
                </c:pt>
                <c:pt idx="361">
                  <c:v>357</c:v>
                </c:pt>
                <c:pt idx="362">
                  <c:v>358</c:v>
                </c:pt>
                <c:pt idx="363">
                  <c:v>359</c:v>
                </c:pt>
                <c:pt idx="364">
                  <c:v>360</c:v>
                </c:pt>
                <c:pt idx="365">
                  <c:v>361</c:v>
                </c:pt>
              </c:numCache>
            </c:numRef>
          </c:xVal>
          <c:yVal>
            <c:numRef>
              <c:f>'s3'!$B$2:$B$367</c:f>
              <c:numCache>
                <c:formatCode>0.00</c:formatCode>
                <c:ptCount val="366"/>
                <c:pt idx="0">
                  <c:v>0.60000058991306005</c:v>
                </c:pt>
                <c:pt idx="1">
                  <c:v>0.60000479444514565</c:v>
                </c:pt>
                <c:pt idx="2">
                  <c:v>0.6000322081617594</c:v>
                </c:pt>
                <c:pt idx="3">
                  <c:v>0.60017884251345999</c:v>
                </c:pt>
                <c:pt idx="4">
                  <c:v>0.6008208292660624</c:v>
                </c:pt>
                <c:pt idx="5">
                  <c:v>0.60311395363367726</c:v>
                </c:pt>
                <c:pt idx="6">
                  <c:v>0.60976447038219372</c:v>
                </c:pt>
                <c:pt idx="7">
                  <c:v>0.62530827149605384</c:v>
                </c:pt>
                <c:pt idx="8">
                  <c:v>0.6542192515923273</c:v>
                </c:pt>
                <c:pt idx="9">
                  <c:v>0.69601117704450499</c:v>
                </c:pt>
                <c:pt idx="10">
                  <c:v>0.74052943845410912</c:v>
                </c:pt>
                <c:pt idx="11">
                  <c:v>0.77001610768776751</c:v>
                </c:pt>
                <c:pt idx="12">
                  <c:v>0.77001610768776751</c:v>
                </c:pt>
                <c:pt idx="13">
                  <c:v>0.74052943845410912</c:v>
                </c:pt>
                <c:pt idx="14">
                  <c:v>0.69601117704450499</c:v>
                </c:pt>
                <c:pt idx="15">
                  <c:v>0.6542192515923273</c:v>
                </c:pt>
                <c:pt idx="16">
                  <c:v>0.62530827149605384</c:v>
                </c:pt>
                <c:pt idx="17">
                  <c:v>0.60976447038219372</c:v>
                </c:pt>
                <c:pt idx="18">
                  <c:v>0.60311395363367726</c:v>
                </c:pt>
                <c:pt idx="19">
                  <c:v>0.6008208292660624</c:v>
                </c:pt>
                <c:pt idx="20">
                  <c:v>0.60017884251345999</c:v>
                </c:pt>
                <c:pt idx="21">
                  <c:v>0.6000322081617594</c:v>
                </c:pt>
                <c:pt idx="22">
                  <c:v>0.60000479444514565</c:v>
                </c:pt>
                <c:pt idx="23">
                  <c:v>0.60000058991306005</c:v>
                </c:pt>
                <c:pt idx="24">
                  <c:v>0.60000005999497952</c:v>
                </c:pt>
                <c:pt idx="25">
                  <c:v>0.60000000504334927</c:v>
                </c:pt>
                <c:pt idx="26">
                  <c:v>0.60000000035042933</c:v>
                </c:pt>
                <c:pt idx="27">
                  <c:v>0.6000000000201261</c:v>
                </c:pt>
                <c:pt idx="28">
                  <c:v>0.60000000000095544</c:v>
                </c:pt>
                <c:pt idx="29">
                  <c:v>0.6000000000000375</c:v>
                </c:pt>
                <c:pt idx="30">
                  <c:v>0.6000000000000012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0.6</c:v>
                </c:pt>
                <c:pt idx="53">
                  <c:v>0.6</c:v>
                </c:pt>
                <c:pt idx="54">
                  <c:v>0.6</c:v>
                </c:pt>
                <c:pt idx="55">
                  <c:v>0.6</c:v>
                </c:pt>
                <c:pt idx="56">
                  <c:v>0.6</c:v>
                </c:pt>
                <c:pt idx="57">
                  <c:v>0.6</c:v>
                </c:pt>
                <c:pt idx="58">
                  <c:v>0.6</c:v>
                </c:pt>
                <c:pt idx="59">
                  <c:v>0.6</c:v>
                </c:pt>
                <c:pt idx="60">
                  <c:v>0.6</c:v>
                </c:pt>
                <c:pt idx="61">
                  <c:v>0.6</c:v>
                </c:pt>
                <c:pt idx="62">
                  <c:v>0.6</c:v>
                </c:pt>
                <c:pt idx="63">
                  <c:v>0.6</c:v>
                </c:pt>
                <c:pt idx="64">
                  <c:v>0.6</c:v>
                </c:pt>
                <c:pt idx="65">
                  <c:v>0.6</c:v>
                </c:pt>
                <c:pt idx="66">
                  <c:v>0.6</c:v>
                </c:pt>
                <c:pt idx="67">
                  <c:v>0.6</c:v>
                </c:pt>
                <c:pt idx="68">
                  <c:v>0.6</c:v>
                </c:pt>
                <c:pt idx="69">
                  <c:v>0.6</c:v>
                </c:pt>
                <c:pt idx="70">
                  <c:v>0.6</c:v>
                </c:pt>
                <c:pt idx="71">
                  <c:v>0.6</c:v>
                </c:pt>
                <c:pt idx="72">
                  <c:v>0.6</c:v>
                </c:pt>
                <c:pt idx="73">
                  <c:v>0.6</c:v>
                </c:pt>
                <c:pt idx="74">
                  <c:v>0.6</c:v>
                </c:pt>
                <c:pt idx="75">
                  <c:v>0.6</c:v>
                </c:pt>
                <c:pt idx="76">
                  <c:v>0.6</c:v>
                </c:pt>
                <c:pt idx="77">
                  <c:v>0.6</c:v>
                </c:pt>
                <c:pt idx="78">
                  <c:v>0.6</c:v>
                </c:pt>
                <c:pt idx="79">
                  <c:v>0.6</c:v>
                </c:pt>
                <c:pt idx="80">
                  <c:v>0.6</c:v>
                </c:pt>
                <c:pt idx="81">
                  <c:v>0.6</c:v>
                </c:pt>
                <c:pt idx="82">
                  <c:v>0.6</c:v>
                </c:pt>
                <c:pt idx="83">
                  <c:v>0.6</c:v>
                </c:pt>
                <c:pt idx="84">
                  <c:v>0.6</c:v>
                </c:pt>
                <c:pt idx="85">
                  <c:v>0.6</c:v>
                </c:pt>
                <c:pt idx="86">
                  <c:v>0.6</c:v>
                </c:pt>
                <c:pt idx="87">
                  <c:v>0.6</c:v>
                </c:pt>
                <c:pt idx="88">
                  <c:v>0.6</c:v>
                </c:pt>
                <c:pt idx="89">
                  <c:v>0.6</c:v>
                </c:pt>
                <c:pt idx="90">
                  <c:v>0.6</c:v>
                </c:pt>
                <c:pt idx="91">
                  <c:v>0.6</c:v>
                </c:pt>
                <c:pt idx="92">
                  <c:v>0.6</c:v>
                </c:pt>
                <c:pt idx="93">
                  <c:v>0.6</c:v>
                </c:pt>
                <c:pt idx="94">
                  <c:v>0.6</c:v>
                </c:pt>
                <c:pt idx="95">
                  <c:v>0.6</c:v>
                </c:pt>
                <c:pt idx="96">
                  <c:v>0.6</c:v>
                </c:pt>
                <c:pt idx="97">
                  <c:v>0.6</c:v>
                </c:pt>
                <c:pt idx="98">
                  <c:v>0.6</c:v>
                </c:pt>
                <c:pt idx="99">
                  <c:v>0.6</c:v>
                </c:pt>
                <c:pt idx="100">
                  <c:v>0.6</c:v>
                </c:pt>
                <c:pt idx="101">
                  <c:v>0.6</c:v>
                </c:pt>
                <c:pt idx="102">
                  <c:v>0.6</c:v>
                </c:pt>
                <c:pt idx="103">
                  <c:v>0.6</c:v>
                </c:pt>
                <c:pt idx="104">
                  <c:v>0.6</c:v>
                </c:pt>
                <c:pt idx="105">
                  <c:v>0.6</c:v>
                </c:pt>
                <c:pt idx="106">
                  <c:v>0.6</c:v>
                </c:pt>
                <c:pt idx="107">
                  <c:v>0.6</c:v>
                </c:pt>
                <c:pt idx="108">
                  <c:v>0.6</c:v>
                </c:pt>
                <c:pt idx="109">
                  <c:v>0.6</c:v>
                </c:pt>
                <c:pt idx="110">
                  <c:v>0.6</c:v>
                </c:pt>
                <c:pt idx="111">
                  <c:v>0.6</c:v>
                </c:pt>
                <c:pt idx="112">
                  <c:v>0.6</c:v>
                </c:pt>
                <c:pt idx="113">
                  <c:v>0.6</c:v>
                </c:pt>
                <c:pt idx="114">
                  <c:v>0.6</c:v>
                </c:pt>
                <c:pt idx="115">
                  <c:v>0.6</c:v>
                </c:pt>
                <c:pt idx="116">
                  <c:v>0.6</c:v>
                </c:pt>
                <c:pt idx="117">
                  <c:v>0.6</c:v>
                </c:pt>
                <c:pt idx="118">
                  <c:v>0.6</c:v>
                </c:pt>
                <c:pt idx="119">
                  <c:v>0.6</c:v>
                </c:pt>
                <c:pt idx="120">
                  <c:v>0.6</c:v>
                </c:pt>
                <c:pt idx="121">
                  <c:v>0.6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0.6</c:v>
                </c:pt>
                <c:pt idx="127">
                  <c:v>0.6</c:v>
                </c:pt>
                <c:pt idx="128">
                  <c:v>0.6</c:v>
                </c:pt>
                <c:pt idx="129">
                  <c:v>0.6</c:v>
                </c:pt>
                <c:pt idx="130">
                  <c:v>0.6</c:v>
                </c:pt>
                <c:pt idx="131">
                  <c:v>0.6</c:v>
                </c:pt>
                <c:pt idx="132">
                  <c:v>0.6</c:v>
                </c:pt>
                <c:pt idx="133">
                  <c:v>0.6</c:v>
                </c:pt>
                <c:pt idx="134">
                  <c:v>0.6</c:v>
                </c:pt>
                <c:pt idx="135">
                  <c:v>0.6</c:v>
                </c:pt>
                <c:pt idx="136">
                  <c:v>0.6</c:v>
                </c:pt>
                <c:pt idx="137">
                  <c:v>0.6</c:v>
                </c:pt>
                <c:pt idx="138">
                  <c:v>0.6</c:v>
                </c:pt>
                <c:pt idx="139">
                  <c:v>0.6</c:v>
                </c:pt>
                <c:pt idx="140">
                  <c:v>0.6</c:v>
                </c:pt>
                <c:pt idx="141">
                  <c:v>0.6</c:v>
                </c:pt>
                <c:pt idx="142">
                  <c:v>0.6</c:v>
                </c:pt>
                <c:pt idx="143">
                  <c:v>0.6</c:v>
                </c:pt>
                <c:pt idx="144">
                  <c:v>0.6</c:v>
                </c:pt>
                <c:pt idx="145">
                  <c:v>0.6</c:v>
                </c:pt>
                <c:pt idx="146">
                  <c:v>0.6</c:v>
                </c:pt>
                <c:pt idx="147">
                  <c:v>0.6</c:v>
                </c:pt>
                <c:pt idx="148">
                  <c:v>0.6</c:v>
                </c:pt>
                <c:pt idx="149">
                  <c:v>0.6</c:v>
                </c:pt>
                <c:pt idx="150">
                  <c:v>0.6</c:v>
                </c:pt>
                <c:pt idx="151">
                  <c:v>0.6</c:v>
                </c:pt>
                <c:pt idx="152">
                  <c:v>0.6</c:v>
                </c:pt>
                <c:pt idx="153">
                  <c:v>0.6</c:v>
                </c:pt>
                <c:pt idx="154">
                  <c:v>0.6</c:v>
                </c:pt>
                <c:pt idx="155">
                  <c:v>0.6</c:v>
                </c:pt>
                <c:pt idx="156">
                  <c:v>0.6</c:v>
                </c:pt>
                <c:pt idx="157">
                  <c:v>0.6</c:v>
                </c:pt>
                <c:pt idx="158">
                  <c:v>0.6</c:v>
                </c:pt>
                <c:pt idx="159">
                  <c:v>0.6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0.6</c:v>
                </c:pt>
                <c:pt idx="165">
                  <c:v>0.6</c:v>
                </c:pt>
                <c:pt idx="166">
                  <c:v>0.6</c:v>
                </c:pt>
                <c:pt idx="167">
                  <c:v>0.6</c:v>
                </c:pt>
                <c:pt idx="168">
                  <c:v>0.6</c:v>
                </c:pt>
                <c:pt idx="169">
                  <c:v>0.6</c:v>
                </c:pt>
                <c:pt idx="170">
                  <c:v>0.6</c:v>
                </c:pt>
                <c:pt idx="171">
                  <c:v>0.6</c:v>
                </c:pt>
                <c:pt idx="172">
                  <c:v>0.6</c:v>
                </c:pt>
                <c:pt idx="173">
                  <c:v>0.6</c:v>
                </c:pt>
                <c:pt idx="174">
                  <c:v>0.6</c:v>
                </c:pt>
                <c:pt idx="175">
                  <c:v>0.6</c:v>
                </c:pt>
                <c:pt idx="176">
                  <c:v>0.6</c:v>
                </c:pt>
                <c:pt idx="177">
                  <c:v>0.6</c:v>
                </c:pt>
                <c:pt idx="178">
                  <c:v>0.6</c:v>
                </c:pt>
                <c:pt idx="179">
                  <c:v>0.6</c:v>
                </c:pt>
                <c:pt idx="180">
                  <c:v>0.6</c:v>
                </c:pt>
                <c:pt idx="181">
                  <c:v>0.6</c:v>
                </c:pt>
                <c:pt idx="182">
                  <c:v>0.6</c:v>
                </c:pt>
                <c:pt idx="183">
                  <c:v>0.6</c:v>
                </c:pt>
                <c:pt idx="184">
                  <c:v>0.6</c:v>
                </c:pt>
                <c:pt idx="185">
                  <c:v>0.6</c:v>
                </c:pt>
                <c:pt idx="186">
                  <c:v>0.6</c:v>
                </c:pt>
                <c:pt idx="187">
                  <c:v>0.6</c:v>
                </c:pt>
                <c:pt idx="188">
                  <c:v>0.6</c:v>
                </c:pt>
                <c:pt idx="189">
                  <c:v>0.6</c:v>
                </c:pt>
                <c:pt idx="190">
                  <c:v>0.6</c:v>
                </c:pt>
                <c:pt idx="191">
                  <c:v>0.6</c:v>
                </c:pt>
                <c:pt idx="192">
                  <c:v>0.6</c:v>
                </c:pt>
                <c:pt idx="193">
                  <c:v>0.6</c:v>
                </c:pt>
                <c:pt idx="194">
                  <c:v>0.6</c:v>
                </c:pt>
                <c:pt idx="195">
                  <c:v>0.6</c:v>
                </c:pt>
                <c:pt idx="196">
                  <c:v>0.6</c:v>
                </c:pt>
                <c:pt idx="197">
                  <c:v>0.6</c:v>
                </c:pt>
                <c:pt idx="198">
                  <c:v>0.6</c:v>
                </c:pt>
                <c:pt idx="199">
                  <c:v>0.6</c:v>
                </c:pt>
                <c:pt idx="200">
                  <c:v>0.6</c:v>
                </c:pt>
                <c:pt idx="201">
                  <c:v>0.6</c:v>
                </c:pt>
                <c:pt idx="202">
                  <c:v>0.6</c:v>
                </c:pt>
                <c:pt idx="203">
                  <c:v>0.6</c:v>
                </c:pt>
                <c:pt idx="204">
                  <c:v>0.6</c:v>
                </c:pt>
                <c:pt idx="205">
                  <c:v>0.6</c:v>
                </c:pt>
                <c:pt idx="206">
                  <c:v>0.6</c:v>
                </c:pt>
                <c:pt idx="207">
                  <c:v>0.6</c:v>
                </c:pt>
                <c:pt idx="208">
                  <c:v>0.6</c:v>
                </c:pt>
                <c:pt idx="209">
                  <c:v>0.6</c:v>
                </c:pt>
                <c:pt idx="210">
                  <c:v>0.6</c:v>
                </c:pt>
                <c:pt idx="211">
                  <c:v>0.6</c:v>
                </c:pt>
                <c:pt idx="212">
                  <c:v>0.6</c:v>
                </c:pt>
                <c:pt idx="213">
                  <c:v>0.6</c:v>
                </c:pt>
                <c:pt idx="214">
                  <c:v>0.6</c:v>
                </c:pt>
                <c:pt idx="215">
                  <c:v>0.6</c:v>
                </c:pt>
                <c:pt idx="216">
                  <c:v>0.6</c:v>
                </c:pt>
                <c:pt idx="217">
                  <c:v>0.6</c:v>
                </c:pt>
                <c:pt idx="218">
                  <c:v>0.6</c:v>
                </c:pt>
                <c:pt idx="219">
                  <c:v>0.6</c:v>
                </c:pt>
                <c:pt idx="220">
                  <c:v>0.6</c:v>
                </c:pt>
                <c:pt idx="221">
                  <c:v>0.6</c:v>
                </c:pt>
                <c:pt idx="222">
                  <c:v>0.6</c:v>
                </c:pt>
                <c:pt idx="223">
                  <c:v>0.6</c:v>
                </c:pt>
                <c:pt idx="224">
                  <c:v>0.6</c:v>
                </c:pt>
                <c:pt idx="225">
                  <c:v>0.6</c:v>
                </c:pt>
                <c:pt idx="226">
                  <c:v>0.6</c:v>
                </c:pt>
                <c:pt idx="227">
                  <c:v>0.6</c:v>
                </c:pt>
                <c:pt idx="228">
                  <c:v>0.6</c:v>
                </c:pt>
                <c:pt idx="229">
                  <c:v>0.6</c:v>
                </c:pt>
                <c:pt idx="230">
                  <c:v>0.6</c:v>
                </c:pt>
                <c:pt idx="231">
                  <c:v>0.6</c:v>
                </c:pt>
                <c:pt idx="232">
                  <c:v>0.6</c:v>
                </c:pt>
                <c:pt idx="233">
                  <c:v>0.6</c:v>
                </c:pt>
                <c:pt idx="234">
                  <c:v>0.6</c:v>
                </c:pt>
                <c:pt idx="235">
                  <c:v>0.6</c:v>
                </c:pt>
                <c:pt idx="236">
                  <c:v>0.6</c:v>
                </c:pt>
                <c:pt idx="237">
                  <c:v>0.6</c:v>
                </c:pt>
                <c:pt idx="238">
                  <c:v>0.6</c:v>
                </c:pt>
                <c:pt idx="239">
                  <c:v>0.6</c:v>
                </c:pt>
                <c:pt idx="240">
                  <c:v>0.6</c:v>
                </c:pt>
                <c:pt idx="241">
                  <c:v>0.6</c:v>
                </c:pt>
                <c:pt idx="242">
                  <c:v>0.6</c:v>
                </c:pt>
                <c:pt idx="243">
                  <c:v>0.6</c:v>
                </c:pt>
                <c:pt idx="244">
                  <c:v>0.6</c:v>
                </c:pt>
                <c:pt idx="245">
                  <c:v>0.6</c:v>
                </c:pt>
                <c:pt idx="246">
                  <c:v>0.6</c:v>
                </c:pt>
                <c:pt idx="247">
                  <c:v>0.6</c:v>
                </c:pt>
                <c:pt idx="248">
                  <c:v>0.6</c:v>
                </c:pt>
                <c:pt idx="249">
                  <c:v>0.6</c:v>
                </c:pt>
                <c:pt idx="250">
                  <c:v>0.6</c:v>
                </c:pt>
                <c:pt idx="251">
                  <c:v>0.6</c:v>
                </c:pt>
                <c:pt idx="252">
                  <c:v>0.6</c:v>
                </c:pt>
                <c:pt idx="253">
                  <c:v>0.6</c:v>
                </c:pt>
                <c:pt idx="254">
                  <c:v>0.6</c:v>
                </c:pt>
                <c:pt idx="255">
                  <c:v>0.6</c:v>
                </c:pt>
                <c:pt idx="256">
                  <c:v>0.6</c:v>
                </c:pt>
                <c:pt idx="257">
                  <c:v>0.6</c:v>
                </c:pt>
                <c:pt idx="258">
                  <c:v>0.6</c:v>
                </c:pt>
                <c:pt idx="259">
                  <c:v>0.6</c:v>
                </c:pt>
                <c:pt idx="260">
                  <c:v>0.6</c:v>
                </c:pt>
                <c:pt idx="261">
                  <c:v>0.6</c:v>
                </c:pt>
                <c:pt idx="262">
                  <c:v>0.6</c:v>
                </c:pt>
                <c:pt idx="263">
                  <c:v>0.6</c:v>
                </c:pt>
                <c:pt idx="264">
                  <c:v>0.6</c:v>
                </c:pt>
                <c:pt idx="265">
                  <c:v>0.6</c:v>
                </c:pt>
                <c:pt idx="266">
                  <c:v>0.6</c:v>
                </c:pt>
                <c:pt idx="267">
                  <c:v>0.6</c:v>
                </c:pt>
                <c:pt idx="268">
                  <c:v>0.6</c:v>
                </c:pt>
                <c:pt idx="269">
                  <c:v>0.6</c:v>
                </c:pt>
                <c:pt idx="270">
                  <c:v>0.6</c:v>
                </c:pt>
                <c:pt idx="271">
                  <c:v>0.6</c:v>
                </c:pt>
                <c:pt idx="272">
                  <c:v>0.6</c:v>
                </c:pt>
                <c:pt idx="273">
                  <c:v>0.6</c:v>
                </c:pt>
                <c:pt idx="274">
                  <c:v>0.6</c:v>
                </c:pt>
                <c:pt idx="275">
                  <c:v>0.6</c:v>
                </c:pt>
                <c:pt idx="276">
                  <c:v>0.6</c:v>
                </c:pt>
                <c:pt idx="277">
                  <c:v>0.6</c:v>
                </c:pt>
                <c:pt idx="278">
                  <c:v>0.6</c:v>
                </c:pt>
                <c:pt idx="279">
                  <c:v>0.6</c:v>
                </c:pt>
                <c:pt idx="280">
                  <c:v>0.6</c:v>
                </c:pt>
                <c:pt idx="281">
                  <c:v>0.6</c:v>
                </c:pt>
                <c:pt idx="282">
                  <c:v>0.6</c:v>
                </c:pt>
                <c:pt idx="283">
                  <c:v>0.6</c:v>
                </c:pt>
                <c:pt idx="284">
                  <c:v>0.6</c:v>
                </c:pt>
                <c:pt idx="285">
                  <c:v>0.6</c:v>
                </c:pt>
                <c:pt idx="286">
                  <c:v>0.6</c:v>
                </c:pt>
                <c:pt idx="287">
                  <c:v>0.6</c:v>
                </c:pt>
                <c:pt idx="288">
                  <c:v>0.6</c:v>
                </c:pt>
                <c:pt idx="289">
                  <c:v>0.6</c:v>
                </c:pt>
                <c:pt idx="290">
                  <c:v>0.6</c:v>
                </c:pt>
                <c:pt idx="291">
                  <c:v>0.6</c:v>
                </c:pt>
                <c:pt idx="292">
                  <c:v>0.6</c:v>
                </c:pt>
                <c:pt idx="293">
                  <c:v>0.6</c:v>
                </c:pt>
                <c:pt idx="294">
                  <c:v>0.6</c:v>
                </c:pt>
                <c:pt idx="295">
                  <c:v>0.6</c:v>
                </c:pt>
                <c:pt idx="296">
                  <c:v>0.6</c:v>
                </c:pt>
                <c:pt idx="297">
                  <c:v>0.6</c:v>
                </c:pt>
                <c:pt idx="298">
                  <c:v>0.6</c:v>
                </c:pt>
                <c:pt idx="299">
                  <c:v>0.6</c:v>
                </c:pt>
                <c:pt idx="300">
                  <c:v>0.6</c:v>
                </c:pt>
                <c:pt idx="301">
                  <c:v>0.6</c:v>
                </c:pt>
                <c:pt idx="302">
                  <c:v>0.6</c:v>
                </c:pt>
                <c:pt idx="303">
                  <c:v>0.6</c:v>
                </c:pt>
                <c:pt idx="304">
                  <c:v>0.6</c:v>
                </c:pt>
                <c:pt idx="305">
                  <c:v>0.6</c:v>
                </c:pt>
                <c:pt idx="306">
                  <c:v>0.6</c:v>
                </c:pt>
                <c:pt idx="307">
                  <c:v>0.6</c:v>
                </c:pt>
                <c:pt idx="308">
                  <c:v>0.6</c:v>
                </c:pt>
                <c:pt idx="309">
                  <c:v>0.6</c:v>
                </c:pt>
                <c:pt idx="310">
                  <c:v>0.6</c:v>
                </c:pt>
                <c:pt idx="311">
                  <c:v>0.6</c:v>
                </c:pt>
                <c:pt idx="312">
                  <c:v>0.6</c:v>
                </c:pt>
                <c:pt idx="313">
                  <c:v>0.6</c:v>
                </c:pt>
                <c:pt idx="314">
                  <c:v>0.6</c:v>
                </c:pt>
                <c:pt idx="315">
                  <c:v>0.6</c:v>
                </c:pt>
                <c:pt idx="316">
                  <c:v>0.6</c:v>
                </c:pt>
                <c:pt idx="317">
                  <c:v>0.6</c:v>
                </c:pt>
                <c:pt idx="318">
                  <c:v>0.6</c:v>
                </c:pt>
                <c:pt idx="319">
                  <c:v>0.6</c:v>
                </c:pt>
                <c:pt idx="320">
                  <c:v>0.6</c:v>
                </c:pt>
                <c:pt idx="321">
                  <c:v>0.6</c:v>
                </c:pt>
                <c:pt idx="322">
                  <c:v>0.6</c:v>
                </c:pt>
                <c:pt idx="323">
                  <c:v>0.6</c:v>
                </c:pt>
                <c:pt idx="324">
                  <c:v>0.6</c:v>
                </c:pt>
                <c:pt idx="325">
                  <c:v>0.6</c:v>
                </c:pt>
                <c:pt idx="326">
                  <c:v>0.6</c:v>
                </c:pt>
                <c:pt idx="327">
                  <c:v>0.6</c:v>
                </c:pt>
                <c:pt idx="328">
                  <c:v>0.6</c:v>
                </c:pt>
                <c:pt idx="329">
                  <c:v>0.6</c:v>
                </c:pt>
                <c:pt idx="330">
                  <c:v>0.6</c:v>
                </c:pt>
                <c:pt idx="331">
                  <c:v>0.6</c:v>
                </c:pt>
                <c:pt idx="332">
                  <c:v>0.6</c:v>
                </c:pt>
                <c:pt idx="333">
                  <c:v>0.6</c:v>
                </c:pt>
                <c:pt idx="334">
                  <c:v>0.6</c:v>
                </c:pt>
                <c:pt idx="335">
                  <c:v>0.6</c:v>
                </c:pt>
                <c:pt idx="336">
                  <c:v>0.6</c:v>
                </c:pt>
                <c:pt idx="337">
                  <c:v>0.6</c:v>
                </c:pt>
                <c:pt idx="338">
                  <c:v>0.6</c:v>
                </c:pt>
                <c:pt idx="339">
                  <c:v>0.6</c:v>
                </c:pt>
                <c:pt idx="340">
                  <c:v>0.6</c:v>
                </c:pt>
                <c:pt idx="341">
                  <c:v>0.6</c:v>
                </c:pt>
                <c:pt idx="342">
                  <c:v>0.6</c:v>
                </c:pt>
                <c:pt idx="343">
                  <c:v>0.6</c:v>
                </c:pt>
                <c:pt idx="344">
                  <c:v>0.6</c:v>
                </c:pt>
                <c:pt idx="345">
                  <c:v>0.6</c:v>
                </c:pt>
                <c:pt idx="346">
                  <c:v>0.6</c:v>
                </c:pt>
                <c:pt idx="347">
                  <c:v>0.6</c:v>
                </c:pt>
                <c:pt idx="348">
                  <c:v>0.6</c:v>
                </c:pt>
                <c:pt idx="349">
                  <c:v>0.6</c:v>
                </c:pt>
                <c:pt idx="350">
                  <c:v>0.6</c:v>
                </c:pt>
                <c:pt idx="351">
                  <c:v>0.6</c:v>
                </c:pt>
                <c:pt idx="352">
                  <c:v>0.6</c:v>
                </c:pt>
                <c:pt idx="353">
                  <c:v>0.6</c:v>
                </c:pt>
                <c:pt idx="354">
                  <c:v>0.6</c:v>
                </c:pt>
                <c:pt idx="355">
                  <c:v>0.6</c:v>
                </c:pt>
                <c:pt idx="356">
                  <c:v>0.6</c:v>
                </c:pt>
                <c:pt idx="357">
                  <c:v>0.6</c:v>
                </c:pt>
                <c:pt idx="358">
                  <c:v>0.6</c:v>
                </c:pt>
                <c:pt idx="359">
                  <c:v>0.6</c:v>
                </c:pt>
                <c:pt idx="360">
                  <c:v>0.6</c:v>
                </c:pt>
                <c:pt idx="361">
                  <c:v>0.6</c:v>
                </c:pt>
                <c:pt idx="362">
                  <c:v>0.6</c:v>
                </c:pt>
                <c:pt idx="363">
                  <c:v>0.6</c:v>
                </c:pt>
                <c:pt idx="364">
                  <c:v>0.6</c:v>
                </c:pt>
                <c:pt idx="365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F16-4650-A161-78769FA68CF2}"/>
            </c:ext>
          </c:extLst>
        </c:ser>
        <c:ser>
          <c:idx val="6"/>
          <c:order val="3"/>
          <c:tx>
            <c:v>Dots_Bin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's1'!$J$2:$J$205</c:f>
              <c:numCache>
                <c:formatCode>General</c:formatCode>
                <c:ptCount val="204"/>
                <c:pt idx="0">
                  <c:v>0</c:v>
                </c:pt>
                <c:pt idx="4">
                  <c:v>1</c:v>
                </c:pt>
                <c:pt idx="8">
                  <c:v>2</c:v>
                </c:pt>
                <c:pt idx="12">
                  <c:v>3</c:v>
                </c:pt>
                <c:pt idx="16">
                  <c:v>4</c:v>
                </c:pt>
                <c:pt idx="20">
                  <c:v>5</c:v>
                </c:pt>
                <c:pt idx="24">
                  <c:v>6</c:v>
                </c:pt>
                <c:pt idx="28">
                  <c:v>7</c:v>
                </c:pt>
                <c:pt idx="32">
                  <c:v>8</c:v>
                </c:pt>
                <c:pt idx="36">
                  <c:v>9</c:v>
                </c:pt>
                <c:pt idx="40">
                  <c:v>10</c:v>
                </c:pt>
                <c:pt idx="44">
                  <c:v>11</c:v>
                </c:pt>
                <c:pt idx="48">
                  <c:v>12</c:v>
                </c:pt>
                <c:pt idx="52">
                  <c:v>13</c:v>
                </c:pt>
                <c:pt idx="56">
                  <c:v>14</c:v>
                </c:pt>
                <c:pt idx="60">
                  <c:v>15</c:v>
                </c:pt>
                <c:pt idx="64">
                  <c:v>16</c:v>
                </c:pt>
                <c:pt idx="68">
                  <c:v>17</c:v>
                </c:pt>
                <c:pt idx="72">
                  <c:v>18</c:v>
                </c:pt>
                <c:pt idx="76">
                  <c:v>19</c:v>
                </c:pt>
                <c:pt idx="80">
                  <c:v>20</c:v>
                </c:pt>
                <c:pt idx="84">
                  <c:v>21</c:v>
                </c:pt>
                <c:pt idx="88">
                  <c:v>22</c:v>
                </c:pt>
                <c:pt idx="92">
                  <c:v>23</c:v>
                </c:pt>
                <c:pt idx="96">
                  <c:v>24</c:v>
                </c:pt>
                <c:pt idx="100">
                  <c:v>25</c:v>
                </c:pt>
                <c:pt idx="104">
                  <c:v>26</c:v>
                </c:pt>
                <c:pt idx="108">
                  <c:v>27</c:v>
                </c:pt>
                <c:pt idx="112">
                  <c:v>28</c:v>
                </c:pt>
                <c:pt idx="116">
                  <c:v>29</c:v>
                </c:pt>
                <c:pt idx="120">
                  <c:v>30</c:v>
                </c:pt>
                <c:pt idx="124">
                  <c:v>31</c:v>
                </c:pt>
                <c:pt idx="128">
                  <c:v>32</c:v>
                </c:pt>
                <c:pt idx="132">
                  <c:v>33</c:v>
                </c:pt>
                <c:pt idx="136">
                  <c:v>34</c:v>
                </c:pt>
                <c:pt idx="140">
                  <c:v>35</c:v>
                </c:pt>
                <c:pt idx="144">
                  <c:v>36</c:v>
                </c:pt>
                <c:pt idx="148">
                  <c:v>37</c:v>
                </c:pt>
                <c:pt idx="152">
                  <c:v>38</c:v>
                </c:pt>
                <c:pt idx="156">
                  <c:v>39</c:v>
                </c:pt>
                <c:pt idx="160">
                  <c:v>40</c:v>
                </c:pt>
                <c:pt idx="164">
                  <c:v>41</c:v>
                </c:pt>
                <c:pt idx="168">
                  <c:v>42</c:v>
                </c:pt>
                <c:pt idx="172">
                  <c:v>43</c:v>
                </c:pt>
                <c:pt idx="176">
                  <c:v>44</c:v>
                </c:pt>
                <c:pt idx="180">
                  <c:v>45</c:v>
                </c:pt>
                <c:pt idx="184">
                  <c:v>46</c:v>
                </c:pt>
                <c:pt idx="188">
                  <c:v>47</c:v>
                </c:pt>
                <c:pt idx="192">
                  <c:v>48</c:v>
                </c:pt>
                <c:pt idx="196">
                  <c:v>49</c:v>
                </c:pt>
                <c:pt idx="200">
                  <c:v>50</c:v>
                </c:pt>
              </c:numCache>
            </c:numRef>
          </c:xVal>
          <c:yVal>
            <c:numRef>
              <c:f>'s1'!$K$2:$K$205</c:f>
              <c:numCache>
                <c:formatCode>General</c:formatCode>
                <c:ptCount val="204"/>
                <c:pt idx="0">
                  <c:v>0.6</c:v>
                </c:pt>
                <c:pt idx="4">
                  <c:v>0.6</c:v>
                </c:pt>
                <c:pt idx="8">
                  <c:v>0.6</c:v>
                </c:pt>
                <c:pt idx="12">
                  <c:v>0.6</c:v>
                </c:pt>
                <c:pt idx="16">
                  <c:v>0.6</c:v>
                </c:pt>
                <c:pt idx="20">
                  <c:v>0.6</c:v>
                </c:pt>
                <c:pt idx="24">
                  <c:v>0.6</c:v>
                </c:pt>
                <c:pt idx="28">
                  <c:v>0.6</c:v>
                </c:pt>
                <c:pt idx="32">
                  <c:v>0.6</c:v>
                </c:pt>
                <c:pt idx="36">
                  <c:v>0.6</c:v>
                </c:pt>
                <c:pt idx="40">
                  <c:v>0.6</c:v>
                </c:pt>
                <c:pt idx="44">
                  <c:v>0.6</c:v>
                </c:pt>
                <c:pt idx="48">
                  <c:v>0.6</c:v>
                </c:pt>
                <c:pt idx="52">
                  <c:v>0.6</c:v>
                </c:pt>
                <c:pt idx="56">
                  <c:v>0.6</c:v>
                </c:pt>
                <c:pt idx="60">
                  <c:v>0.6</c:v>
                </c:pt>
                <c:pt idx="64">
                  <c:v>0.6</c:v>
                </c:pt>
                <c:pt idx="68">
                  <c:v>0.6</c:v>
                </c:pt>
                <c:pt idx="72">
                  <c:v>0.6</c:v>
                </c:pt>
                <c:pt idx="76">
                  <c:v>0.6</c:v>
                </c:pt>
                <c:pt idx="80">
                  <c:v>0.6</c:v>
                </c:pt>
                <c:pt idx="84">
                  <c:v>0.6</c:v>
                </c:pt>
                <c:pt idx="88">
                  <c:v>0.6</c:v>
                </c:pt>
                <c:pt idx="92">
                  <c:v>0.6</c:v>
                </c:pt>
                <c:pt idx="96">
                  <c:v>0.6</c:v>
                </c:pt>
                <c:pt idx="100">
                  <c:v>0.6</c:v>
                </c:pt>
                <c:pt idx="104">
                  <c:v>100</c:v>
                </c:pt>
                <c:pt idx="108">
                  <c:v>100</c:v>
                </c:pt>
                <c:pt idx="112">
                  <c:v>100</c:v>
                </c:pt>
                <c:pt idx="116">
                  <c:v>100</c:v>
                </c:pt>
                <c:pt idx="120">
                  <c:v>100</c:v>
                </c:pt>
                <c:pt idx="124">
                  <c:v>100</c:v>
                </c:pt>
                <c:pt idx="128">
                  <c:v>100</c:v>
                </c:pt>
                <c:pt idx="132">
                  <c:v>100</c:v>
                </c:pt>
                <c:pt idx="136">
                  <c:v>100</c:v>
                </c:pt>
                <c:pt idx="140">
                  <c:v>100</c:v>
                </c:pt>
                <c:pt idx="144">
                  <c:v>100</c:v>
                </c:pt>
                <c:pt idx="148">
                  <c:v>100</c:v>
                </c:pt>
                <c:pt idx="152">
                  <c:v>100</c:v>
                </c:pt>
                <c:pt idx="156">
                  <c:v>100</c:v>
                </c:pt>
                <c:pt idx="160">
                  <c:v>100</c:v>
                </c:pt>
                <c:pt idx="164">
                  <c:v>100</c:v>
                </c:pt>
                <c:pt idx="168">
                  <c:v>100</c:v>
                </c:pt>
                <c:pt idx="172">
                  <c:v>100</c:v>
                </c:pt>
                <c:pt idx="176">
                  <c:v>100</c:v>
                </c:pt>
                <c:pt idx="180">
                  <c:v>100</c:v>
                </c:pt>
                <c:pt idx="184">
                  <c:v>100</c:v>
                </c:pt>
                <c:pt idx="188">
                  <c:v>100</c:v>
                </c:pt>
                <c:pt idx="192">
                  <c:v>100</c:v>
                </c:pt>
                <c:pt idx="196">
                  <c:v>100</c:v>
                </c:pt>
                <c:pt idx="2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F16-4650-A161-78769FA6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969016"/>
        <c:axId val="1"/>
      </c:scatterChart>
      <c:valAx>
        <c:axId val="315969016"/>
        <c:scaling>
          <c:orientation val="minMax"/>
          <c:max val="15"/>
          <c:min val="-5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1"/>
      </c:valAx>
      <c:valAx>
        <c:axId val="1"/>
        <c:scaling>
          <c:orientation val="minMax"/>
          <c:max val="1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315969016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120055320139595E-2"/>
          <c:y val="3.4090956380610216E-2"/>
          <c:w val="0.95017040084981996"/>
          <c:h val="0.83238751829323276"/>
        </c:manualLayout>
      </c:layout>
      <c:scatterChart>
        <c:scatterStyle val="lineMarker"/>
        <c:varyColors val="0"/>
        <c:ser>
          <c:idx val="0"/>
          <c:order val="0"/>
          <c:tx>
            <c:v>Axes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's4'!$A$2:$A$6</c:f>
              <c:numCache>
                <c:formatCode>0.0</c:formatCode>
                <c:ptCount val="5"/>
                <c:pt idx="0">
                  <c:v>-4</c:v>
                </c:pt>
                <c:pt idx="1">
                  <c:v>500</c:v>
                </c:pt>
                <c:pt idx="3">
                  <c:v>-4</c:v>
                </c:pt>
                <c:pt idx="4">
                  <c:v>500</c:v>
                </c:pt>
              </c:numCache>
            </c:numRef>
          </c:xVal>
          <c:yVal>
            <c:numRef>
              <c:f>'s4'!$B$2:$B$6</c:f>
              <c:numCache>
                <c:formatCode>0.0</c:formatCode>
                <c:ptCount val="5"/>
                <c:pt idx="0">
                  <c:v>0.1</c:v>
                </c:pt>
                <c:pt idx="1">
                  <c:v>0.1</c:v>
                </c:pt>
                <c:pt idx="3">
                  <c:v>0.6</c:v>
                </c:pt>
                <c:pt idx="4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02-45CE-A015-FCC4983B910D}"/>
            </c:ext>
          </c:extLst>
        </c:ser>
        <c:ser>
          <c:idx val="6"/>
          <c:order val="1"/>
          <c:tx>
            <c:v>Dots_Intval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's1'!$M$2:$M$205</c:f>
              <c:numCache>
                <c:formatCode>General</c:formatCode>
                <c:ptCount val="204"/>
                <c:pt idx="0">
                  <c:v>0</c:v>
                </c:pt>
                <c:pt idx="4">
                  <c:v>1</c:v>
                </c:pt>
                <c:pt idx="8">
                  <c:v>2</c:v>
                </c:pt>
                <c:pt idx="12">
                  <c:v>3</c:v>
                </c:pt>
                <c:pt idx="16">
                  <c:v>4</c:v>
                </c:pt>
                <c:pt idx="20">
                  <c:v>5</c:v>
                </c:pt>
                <c:pt idx="24">
                  <c:v>6</c:v>
                </c:pt>
                <c:pt idx="28">
                  <c:v>7</c:v>
                </c:pt>
                <c:pt idx="32">
                  <c:v>8</c:v>
                </c:pt>
                <c:pt idx="36">
                  <c:v>9</c:v>
                </c:pt>
                <c:pt idx="40">
                  <c:v>10</c:v>
                </c:pt>
                <c:pt idx="44">
                  <c:v>11</c:v>
                </c:pt>
                <c:pt idx="48">
                  <c:v>12</c:v>
                </c:pt>
                <c:pt idx="52">
                  <c:v>13</c:v>
                </c:pt>
                <c:pt idx="56">
                  <c:v>14</c:v>
                </c:pt>
                <c:pt idx="60">
                  <c:v>15</c:v>
                </c:pt>
                <c:pt idx="64">
                  <c:v>16</c:v>
                </c:pt>
                <c:pt idx="68">
                  <c:v>17</c:v>
                </c:pt>
                <c:pt idx="72">
                  <c:v>18</c:v>
                </c:pt>
                <c:pt idx="76">
                  <c:v>19</c:v>
                </c:pt>
                <c:pt idx="80">
                  <c:v>20</c:v>
                </c:pt>
                <c:pt idx="84">
                  <c:v>21</c:v>
                </c:pt>
                <c:pt idx="88">
                  <c:v>22</c:v>
                </c:pt>
                <c:pt idx="92">
                  <c:v>23</c:v>
                </c:pt>
                <c:pt idx="96">
                  <c:v>24</c:v>
                </c:pt>
                <c:pt idx="100">
                  <c:v>25</c:v>
                </c:pt>
                <c:pt idx="104">
                  <c:v>26</c:v>
                </c:pt>
                <c:pt idx="108">
                  <c:v>27</c:v>
                </c:pt>
                <c:pt idx="112">
                  <c:v>28</c:v>
                </c:pt>
                <c:pt idx="116">
                  <c:v>29</c:v>
                </c:pt>
                <c:pt idx="120">
                  <c:v>30</c:v>
                </c:pt>
                <c:pt idx="124">
                  <c:v>31</c:v>
                </c:pt>
                <c:pt idx="128">
                  <c:v>32</c:v>
                </c:pt>
                <c:pt idx="132">
                  <c:v>33</c:v>
                </c:pt>
                <c:pt idx="136">
                  <c:v>34</c:v>
                </c:pt>
                <c:pt idx="140">
                  <c:v>35</c:v>
                </c:pt>
                <c:pt idx="144">
                  <c:v>36</c:v>
                </c:pt>
                <c:pt idx="148">
                  <c:v>37</c:v>
                </c:pt>
                <c:pt idx="152">
                  <c:v>38</c:v>
                </c:pt>
                <c:pt idx="156">
                  <c:v>39</c:v>
                </c:pt>
                <c:pt idx="160">
                  <c:v>40</c:v>
                </c:pt>
                <c:pt idx="164">
                  <c:v>41</c:v>
                </c:pt>
                <c:pt idx="168">
                  <c:v>42</c:v>
                </c:pt>
                <c:pt idx="172">
                  <c:v>43</c:v>
                </c:pt>
                <c:pt idx="176">
                  <c:v>44</c:v>
                </c:pt>
                <c:pt idx="180">
                  <c:v>45</c:v>
                </c:pt>
                <c:pt idx="184">
                  <c:v>46</c:v>
                </c:pt>
                <c:pt idx="188">
                  <c:v>47</c:v>
                </c:pt>
                <c:pt idx="192">
                  <c:v>48</c:v>
                </c:pt>
                <c:pt idx="196">
                  <c:v>49</c:v>
                </c:pt>
                <c:pt idx="200">
                  <c:v>50</c:v>
                </c:pt>
              </c:numCache>
            </c:numRef>
          </c:xVal>
          <c:yVal>
            <c:numRef>
              <c:f>'s1'!$N$2:$N$205</c:f>
              <c:numCache>
                <c:formatCode>General</c:formatCode>
                <c:ptCount val="204"/>
                <c:pt idx="0">
                  <c:v>100</c:v>
                </c:pt>
                <c:pt idx="4">
                  <c:v>100</c:v>
                </c:pt>
                <c:pt idx="8">
                  <c:v>100</c:v>
                </c:pt>
                <c:pt idx="12">
                  <c:v>100</c:v>
                </c:pt>
                <c:pt idx="16">
                  <c:v>100</c:v>
                </c:pt>
                <c:pt idx="20">
                  <c:v>0.6</c:v>
                </c:pt>
                <c:pt idx="24">
                  <c:v>0.6</c:v>
                </c:pt>
                <c:pt idx="28">
                  <c:v>0.6</c:v>
                </c:pt>
                <c:pt idx="32">
                  <c:v>0.6</c:v>
                </c:pt>
                <c:pt idx="36">
                  <c:v>0.6</c:v>
                </c:pt>
                <c:pt idx="40">
                  <c:v>0.6</c:v>
                </c:pt>
                <c:pt idx="44">
                  <c:v>100</c:v>
                </c:pt>
                <c:pt idx="48">
                  <c:v>100</c:v>
                </c:pt>
                <c:pt idx="52">
                  <c:v>100</c:v>
                </c:pt>
                <c:pt idx="56">
                  <c:v>100</c:v>
                </c:pt>
                <c:pt idx="60">
                  <c:v>100</c:v>
                </c:pt>
                <c:pt idx="64">
                  <c:v>100</c:v>
                </c:pt>
                <c:pt idx="68">
                  <c:v>100</c:v>
                </c:pt>
                <c:pt idx="72">
                  <c:v>100</c:v>
                </c:pt>
                <c:pt idx="76">
                  <c:v>100</c:v>
                </c:pt>
                <c:pt idx="80">
                  <c:v>100</c:v>
                </c:pt>
                <c:pt idx="84">
                  <c:v>100</c:v>
                </c:pt>
                <c:pt idx="88">
                  <c:v>100</c:v>
                </c:pt>
                <c:pt idx="92">
                  <c:v>100</c:v>
                </c:pt>
                <c:pt idx="96">
                  <c:v>100</c:v>
                </c:pt>
                <c:pt idx="100">
                  <c:v>100</c:v>
                </c:pt>
                <c:pt idx="104">
                  <c:v>100</c:v>
                </c:pt>
                <c:pt idx="108">
                  <c:v>100</c:v>
                </c:pt>
                <c:pt idx="112">
                  <c:v>100</c:v>
                </c:pt>
                <c:pt idx="116">
                  <c:v>100</c:v>
                </c:pt>
                <c:pt idx="120">
                  <c:v>100</c:v>
                </c:pt>
                <c:pt idx="124">
                  <c:v>100</c:v>
                </c:pt>
                <c:pt idx="128">
                  <c:v>100</c:v>
                </c:pt>
                <c:pt idx="132">
                  <c:v>100</c:v>
                </c:pt>
                <c:pt idx="136">
                  <c:v>100</c:v>
                </c:pt>
                <c:pt idx="140">
                  <c:v>100</c:v>
                </c:pt>
                <c:pt idx="144">
                  <c:v>100</c:v>
                </c:pt>
                <c:pt idx="148">
                  <c:v>100</c:v>
                </c:pt>
                <c:pt idx="152">
                  <c:v>100</c:v>
                </c:pt>
                <c:pt idx="156">
                  <c:v>100</c:v>
                </c:pt>
                <c:pt idx="160">
                  <c:v>100</c:v>
                </c:pt>
                <c:pt idx="164">
                  <c:v>100</c:v>
                </c:pt>
                <c:pt idx="168">
                  <c:v>100</c:v>
                </c:pt>
                <c:pt idx="172">
                  <c:v>100</c:v>
                </c:pt>
                <c:pt idx="176">
                  <c:v>100</c:v>
                </c:pt>
                <c:pt idx="180">
                  <c:v>100</c:v>
                </c:pt>
                <c:pt idx="184">
                  <c:v>100</c:v>
                </c:pt>
                <c:pt idx="188">
                  <c:v>100</c:v>
                </c:pt>
                <c:pt idx="192">
                  <c:v>100</c:v>
                </c:pt>
                <c:pt idx="196">
                  <c:v>100</c:v>
                </c:pt>
                <c:pt idx="2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02-45CE-A015-FCC4983B9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966720"/>
        <c:axId val="1"/>
      </c:scatterChart>
      <c:valAx>
        <c:axId val="315966720"/>
        <c:scaling>
          <c:orientation val="minMax"/>
          <c:max val="15"/>
          <c:min val="-5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1"/>
      </c:valAx>
      <c:valAx>
        <c:axId val="1"/>
        <c:scaling>
          <c:orientation val="minMax"/>
          <c:max val="1"/>
          <c:min val="0.5"/>
        </c:scaling>
        <c:delete val="1"/>
        <c:axPos val="l"/>
        <c:numFmt formatCode="0.0" sourceLinked="1"/>
        <c:majorTickMark val="out"/>
        <c:minorTickMark val="none"/>
        <c:tickLblPos val="nextTo"/>
        <c:crossAx val="315966720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120055320139595E-2"/>
          <c:y val="3.4090956380610216E-2"/>
          <c:w val="0.95017040084981996"/>
          <c:h val="0.83238751829323276"/>
        </c:manualLayout>
      </c:layout>
      <c:scatterChart>
        <c:scatterStyle val="lineMarker"/>
        <c:varyColors val="0"/>
        <c:ser>
          <c:idx val="0"/>
          <c:order val="0"/>
          <c:tx>
            <c:v>Axes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's4'!$A$2:$A$6</c:f>
              <c:numCache>
                <c:formatCode>0.0</c:formatCode>
                <c:ptCount val="5"/>
                <c:pt idx="0">
                  <c:v>-4</c:v>
                </c:pt>
                <c:pt idx="1">
                  <c:v>500</c:v>
                </c:pt>
                <c:pt idx="3">
                  <c:v>-4</c:v>
                </c:pt>
                <c:pt idx="4">
                  <c:v>500</c:v>
                </c:pt>
              </c:numCache>
            </c:numRef>
          </c:xVal>
          <c:yVal>
            <c:numRef>
              <c:f>'s4'!$B$2:$B$6</c:f>
              <c:numCache>
                <c:formatCode>0.0</c:formatCode>
                <c:ptCount val="5"/>
                <c:pt idx="0">
                  <c:v>0.1</c:v>
                </c:pt>
                <c:pt idx="1">
                  <c:v>0.1</c:v>
                </c:pt>
                <c:pt idx="3">
                  <c:v>0.6</c:v>
                </c:pt>
                <c:pt idx="4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89-4DD5-B2C6-B6C53B73BD93}"/>
            </c:ext>
          </c:extLst>
        </c:ser>
        <c:ser>
          <c:idx val="6"/>
          <c:order val="1"/>
          <c:tx>
            <c:v>Dots_Intval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's1'!$M$2:$M$205</c:f>
              <c:numCache>
                <c:formatCode>General</c:formatCode>
                <c:ptCount val="204"/>
                <c:pt idx="0">
                  <c:v>0</c:v>
                </c:pt>
                <c:pt idx="4">
                  <c:v>1</c:v>
                </c:pt>
                <c:pt idx="8">
                  <c:v>2</c:v>
                </c:pt>
                <c:pt idx="12">
                  <c:v>3</c:v>
                </c:pt>
                <c:pt idx="16">
                  <c:v>4</c:v>
                </c:pt>
                <c:pt idx="20">
                  <c:v>5</c:v>
                </c:pt>
                <c:pt idx="24">
                  <c:v>6</c:v>
                </c:pt>
                <c:pt idx="28">
                  <c:v>7</c:v>
                </c:pt>
                <c:pt idx="32">
                  <c:v>8</c:v>
                </c:pt>
                <c:pt idx="36">
                  <c:v>9</c:v>
                </c:pt>
                <c:pt idx="40">
                  <c:v>10</c:v>
                </c:pt>
                <c:pt idx="44">
                  <c:v>11</c:v>
                </c:pt>
                <c:pt idx="48">
                  <c:v>12</c:v>
                </c:pt>
                <c:pt idx="52">
                  <c:v>13</c:v>
                </c:pt>
                <c:pt idx="56">
                  <c:v>14</c:v>
                </c:pt>
                <c:pt idx="60">
                  <c:v>15</c:v>
                </c:pt>
                <c:pt idx="64">
                  <c:v>16</c:v>
                </c:pt>
                <c:pt idx="68">
                  <c:v>17</c:v>
                </c:pt>
                <c:pt idx="72">
                  <c:v>18</c:v>
                </c:pt>
                <c:pt idx="76">
                  <c:v>19</c:v>
                </c:pt>
                <c:pt idx="80">
                  <c:v>20</c:v>
                </c:pt>
                <c:pt idx="84">
                  <c:v>21</c:v>
                </c:pt>
                <c:pt idx="88">
                  <c:v>22</c:v>
                </c:pt>
                <c:pt idx="92">
                  <c:v>23</c:v>
                </c:pt>
                <c:pt idx="96">
                  <c:v>24</c:v>
                </c:pt>
                <c:pt idx="100">
                  <c:v>25</c:v>
                </c:pt>
                <c:pt idx="104">
                  <c:v>26</c:v>
                </c:pt>
                <c:pt idx="108">
                  <c:v>27</c:v>
                </c:pt>
                <c:pt idx="112">
                  <c:v>28</c:v>
                </c:pt>
                <c:pt idx="116">
                  <c:v>29</c:v>
                </c:pt>
                <c:pt idx="120">
                  <c:v>30</c:v>
                </c:pt>
                <c:pt idx="124">
                  <c:v>31</c:v>
                </c:pt>
                <c:pt idx="128">
                  <c:v>32</c:v>
                </c:pt>
                <c:pt idx="132">
                  <c:v>33</c:v>
                </c:pt>
                <c:pt idx="136">
                  <c:v>34</c:v>
                </c:pt>
                <c:pt idx="140">
                  <c:v>35</c:v>
                </c:pt>
                <c:pt idx="144">
                  <c:v>36</c:v>
                </c:pt>
                <c:pt idx="148">
                  <c:v>37</c:v>
                </c:pt>
                <c:pt idx="152">
                  <c:v>38</c:v>
                </c:pt>
                <c:pt idx="156">
                  <c:v>39</c:v>
                </c:pt>
                <c:pt idx="160">
                  <c:v>40</c:v>
                </c:pt>
                <c:pt idx="164">
                  <c:v>41</c:v>
                </c:pt>
                <c:pt idx="168">
                  <c:v>42</c:v>
                </c:pt>
                <c:pt idx="172">
                  <c:v>43</c:v>
                </c:pt>
                <c:pt idx="176">
                  <c:v>44</c:v>
                </c:pt>
                <c:pt idx="180">
                  <c:v>45</c:v>
                </c:pt>
                <c:pt idx="184">
                  <c:v>46</c:v>
                </c:pt>
                <c:pt idx="188">
                  <c:v>47</c:v>
                </c:pt>
                <c:pt idx="192">
                  <c:v>48</c:v>
                </c:pt>
                <c:pt idx="196">
                  <c:v>49</c:v>
                </c:pt>
                <c:pt idx="200">
                  <c:v>50</c:v>
                </c:pt>
              </c:numCache>
            </c:numRef>
          </c:xVal>
          <c:yVal>
            <c:numRef>
              <c:f>'s1'!$N$2:$N$205</c:f>
              <c:numCache>
                <c:formatCode>General</c:formatCode>
                <c:ptCount val="204"/>
                <c:pt idx="0">
                  <c:v>100</c:v>
                </c:pt>
                <c:pt idx="4">
                  <c:v>100</c:v>
                </c:pt>
                <c:pt idx="8">
                  <c:v>100</c:v>
                </c:pt>
                <c:pt idx="12">
                  <c:v>100</c:v>
                </c:pt>
                <c:pt idx="16">
                  <c:v>100</c:v>
                </c:pt>
                <c:pt idx="20">
                  <c:v>0.6</c:v>
                </c:pt>
                <c:pt idx="24">
                  <c:v>0.6</c:v>
                </c:pt>
                <c:pt idx="28">
                  <c:v>0.6</c:v>
                </c:pt>
                <c:pt idx="32">
                  <c:v>0.6</c:v>
                </c:pt>
                <c:pt idx="36">
                  <c:v>0.6</c:v>
                </c:pt>
                <c:pt idx="40">
                  <c:v>0.6</c:v>
                </c:pt>
                <c:pt idx="44">
                  <c:v>100</c:v>
                </c:pt>
                <c:pt idx="48">
                  <c:v>100</c:v>
                </c:pt>
                <c:pt idx="52">
                  <c:v>100</c:v>
                </c:pt>
                <c:pt idx="56">
                  <c:v>100</c:v>
                </c:pt>
                <c:pt idx="60">
                  <c:v>100</c:v>
                </c:pt>
                <c:pt idx="64">
                  <c:v>100</c:v>
                </c:pt>
                <c:pt idx="68">
                  <c:v>100</c:v>
                </c:pt>
                <c:pt idx="72">
                  <c:v>100</c:v>
                </c:pt>
                <c:pt idx="76">
                  <c:v>100</c:v>
                </c:pt>
                <c:pt idx="80">
                  <c:v>100</c:v>
                </c:pt>
                <c:pt idx="84">
                  <c:v>100</c:v>
                </c:pt>
                <c:pt idx="88">
                  <c:v>100</c:v>
                </c:pt>
                <c:pt idx="92">
                  <c:v>100</c:v>
                </c:pt>
                <c:pt idx="96">
                  <c:v>100</c:v>
                </c:pt>
                <c:pt idx="100">
                  <c:v>100</c:v>
                </c:pt>
                <c:pt idx="104">
                  <c:v>100</c:v>
                </c:pt>
                <c:pt idx="108">
                  <c:v>100</c:v>
                </c:pt>
                <c:pt idx="112">
                  <c:v>100</c:v>
                </c:pt>
                <c:pt idx="116">
                  <c:v>100</c:v>
                </c:pt>
                <c:pt idx="120">
                  <c:v>100</c:v>
                </c:pt>
                <c:pt idx="124">
                  <c:v>100</c:v>
                </c:pt>
                <c:pt idx="128">
                  <c:v>100</c:v>
                </c:pt>
                <c:pt idx="132">
                  <c:v>100</c:v>
                </c:pt>
                <c:pt idx="136">
                  <c:v>100</c:v>
                </c:pt>
                <c:pt idx="140">
                  <c:v>100</c:v>
                </c:pt>
                <c:pt idx="144">
                  <c:v>100</c:v>
                </c:pt>
                <c:pt idx="148">
                  <c:v>100</c:v>
                </c:pt>
                <c:pt idx="152">
                  <c:v>100</c:v>
                </c:pt>
                <c:pt idx="156">
                  <c:v>100</c:v>
                </c:pt>
                <c:pt idx="160">
                  <c:v>100</c:v>
                </c:pt>
                <c:pt idx="164">
                  <c:v>100</c:v>
                </c:pt>
                <c:pt idx="168">
                  <c:v>100</c:v>
                </c:pt>
                <c:pt idx="172">
                  <c:v>100</c:v>
                </c:pt>
                <c:pt idx="176">
                  <c:v>100</c:v>
                </c:pt>
                <c:pt idx="180">
                  <c:v>100</c:v>
                </c:pt>
                <c:pt idx="184">
                  <c:v>100</c:v>
                </c:pt>
                <c:pt idx="188">
                  <c:v>100</c:v>
                </c:pt>
                <c:pt idx="192">
                  <c:v>100</c:v>
                </c:pt>
                <c:pt idx="196">
                  <c:v>100</c:v>
                </c:pt>
                <c:pt idx="2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89-4DD5-B2C6-B6C53B73BD93}"/>
            </c:ext>
          </c:extLst>
        </c:ser>
        <c:ser>
          <c:idx val="3"/>
          <c:order val="2"/>
          <c:tx>
            <c:v>Bin</c:v>
          </c:tx>
          <c:spPr>
            <a:ln w="12700">
              <a:solidFill>
                <a:srgbClr val="3366FF"/>
              </a:solidFill>
              <a:prstDash val="sysDash"/>
            </a:ln>
          </c:spPr>
          <c:marker>
            <c:symbol val="none"/>
          </c:marker>
          <c:xVal>
            <c:numRef>
              <c:f>'s1'!$B$2:$B$205</c:f>
              <c:numCache>
                <c:formatCode>General</c:formatCode>
                <c:ptCount val="204"/>
                <c:pt idx="0">
                  <c:v>-0.5</c:v>
                </c:pt>
                <c:pt idx="1">
                  <c:v>-0.5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6.5</c:v>
                </c:pt>
                <c:pt idx="27">
                  <c:v>6.5</c:v>
                </c:pt>
                <c:pt idx="28">
                  <c:v>6.5</c:v>
                </c:pt>
                <c:pt idx="29">
                  <c:v>6.5</c:v>
                </c:pt>
                <c:pt idx="30">
                  <c:v>7.5</c:v>
                </c:pt>
                <c:pt idx="31">
                  <c:v>7.5</c:v>
                </c:pt>
                <c:pt idx="32">
                  <c:v>7.5</c:v>
                </c:pt>
                <c:pt idx="33">
                  <c:v>7.5</c:v>
                </c:pt>
                <c:pt idx="34">
                  <c:v>8.5</c:v>
                </c:pt>
                <c:pt idx="35">
                  <c:v>8.5</c:v>
                </c:pt>
                <c:pt idx="36">
                  <c:v>8.5</c:v>
                </c:pt>
                <c:pt idx="37">
                  <c:v>8.5</c:v>
                </c:pt>
                <c:pt idx="38">
                  <c:v>9.5</c:v>
                </c:pt>
                <c:pt idx="39">
                  <c:v>9.5</c:v>
                </c:pt>
                <c:pt idx="40">
                  <c:v>9.5</c:v>
                </c:pt>
                <c:pt idx="41">
                  <c:v>9.5</c:v>
                </c:pt>
                <c:pt idx="42">
                  <c:v>10.5</c:v>
                </c:pt>
                <c:pt idx="43">
                  <c:v>10.5</c:v>
                </c:pt>
                <c:pt idx="44">
                  <c:v>10.5</c:v>
                </c:pt>
                <c:pt idx="45">
                  <c:v>10.5</c:v>
                </c:pt>
                <c:pt idx="46">
                  <c:v>11.5</c:v>
                </c:pt>
                <c:pt idx="47">
                  <c:v>11.5</c:v>
                </c:pt>
                <c:pt idx="48">
                  <c:v>11.5</c:v>
                </c:pt>
                <c:pt idx="49">
                  <c:v>11.5</c:v>
                </c:pt>
                <c:pt idx="50">
                  <c:v>12.5</c:v>
                </c:pt>
                <c:pt idx="51">
                  <c:v>12.5</c:v>
                </c:pt>
                <c:pt idx="52">
                  <c:v>12.5</c:v>
                </c:pt>
                <c:pt idx="53">
                  <c:v>12.5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14.5</c:v>
                </c:pt>
                <c:pt idx="59">
                  <c:v>14.5</c:v>
                </c:pt>
                <c:pt idx="60">
                  <c:v>14.5</c:v>
                </c:pt>
                <c:pt idx="61">
                  <c:v>14.5</c:v>
                </c:pt>
                <c:pt idx="62">
                  <c:v>15.5</c:v>
                </c:pt>
                <c:pt idx="63">
                  <c:v>15.5</c:v>
                </c:pt>
                <c:pt idx="64">
                  <c:v>15.5</c:v>
                </c:pt>
                <c:pt idx="65">
                  <c:v>15.5</c:v>
                </c:pt>
                <c:pt idx="66">
                  <c:v>16.5</c:v>
                </c:pt>
                <c:pt idx="67">
                  <c:v>16.5</c:v>
                </c:pt>
                <c:pt idx="68">
                  <c:v>16.5</c:v>
                </c:pt>
                <c:pt idx="69">
                  <c:v>16.5</c:v>
                </c:pt>
                <c:pt idx="70">
                  <c:v>17.5</c:v>
                </c:pt>
                <c:pt idx="71">
                  <c:v>17.5</c:v>
                </c:pt>
                <c:pt idx="72">
                  <c:v>17.5</c:v>
                </c:pt>
                <c:pt idx="73">
                  <c:v>17.5</c:v>
                </c:pt>
                <c:pt idx="74">
                  <c:v>18.5</c:v>
                </c:pt>
                <c:pt idx="75">
                  <c:v>18.5</c:v>
                </c:pt>
                <c:pt idx="76">
                  <c:v>18.5</c:v>
                </c:pt>
                <c:pt idx="77">
                  <c:v>18.5</c:v>
                </c:pt>
                <c:pt idx="78">
                  <c:v>19.5</c:v>
                </c:pt>
                <c:pt idx="79">
                  <c:v>19.5</c:v>
                </c:pt>
                <c:pt idx="80">
                  <c:v>19.5</c:v>
                </c:pt>
                <c:pt idx="81">
                  <c:v>19.5</c:v>
                </c:pt>
                <c:pt idx="82">
                  <c:v>20.5</c:v>
                </c:pt>
                <c:pt idx="83">
                  <c:v>20.5</c:v>
                </c:pt>
                <c:pt idx="84">
                  <c:v>20.5</c:v>
                </c:pt>
                <c:pt idx="85">
                  <c:v>20.5</c:v>
                </c:pt>
                <c:pt idx="86">
                  <c:v>21.5</c:v>
                </c:pt>
                <c:pt idx="87">
                  <c:v>21.5</c:v>
                </c:pt>
                <c:pt idx="88">
                  <c:v>21.5</c:v>
                </c:pt>
                <c:pt idx="89">
                  <c:v>21.5</c:v>
                </c:pt>
                <c:pt idx="90">
                  <c:v>22.5</c:v>
                </c:pt>
                <c:pt idx="91">
                  <c:v>22.5</c:v>
                </c:pt>
                <c:pt idx="92">
                  <c:v>22.5</c:v>
                </c:pt>
                <c:pt idx="93">
                  <c:v>22.5</c:v>
                </c:pt>
                <c:pt idx="94">
                  <c:v>23.5</c:v>
                </c:pt>
                <c:pt idx="95">
                  <c:v>23.5</c:v>
                </c:pt>
                <c:pt idx="96">
                  <c:v>23.5</c:v>
                </c:pt>
                <c:pt idx="97">
                  <c:v>23.5</c:v>
                </c:pt>
                <c:pt idx="98">
                  <c:v>24.5</c:v>
                </c:pt>
                <c:pt idx="99">
                  <c:v>24.5</c:v>
                </c:pt>
                <c:pt idx="100">
                  <c:v>24.5</c:v>
                </c:pt>
                <c:pt idx="101">
                  <c:v>24.5</c:v>
                </c:pt>
                <c:pt idx="102">
                  <c:v>25.5</c:v>
                </c:pt>
                <c:pt idx="103">
                  <c:v>25.5</c:v>
                </c:pt>
                <c:pt idx="104">
                  <c:v>25.5</c:v>
                </c:pt>
                <c:pt idx="105">
                  <c:v>25.5</c:v>
                </c:pt>
                <c:pt idx="106">
                  <c:v>26.5</c:v>
                </c:pt>
                <c:pt idx="107">
                  <c:v>26.5</c:v>
                </c:pt>
                <c:pt idx="108">
                  <c:v>26.5</c:v>
                </c:pt>
                <c:pt idx="109">
                  <c:v>26.5</c:v>
                </c:pt>
                <c:pt idx="110">
                  <c:v>27.5</c:v>
                </c:pt>
                <c:pt idx="111">
                  <c:v>27.5</c:v>
                </c:pt>
                <c:pt idx="112">
                  <c:v>27.5</c:v>
                </c:pt>
                <c:pt idx="113">
                  <c:v>27.5</c:v>
                </c:pt>
                <c:pt idx="114">
                  <c:v>28.5</c:v>
                </c:pt>
                <c:pt idx="115">
                  <c:v>28.5</c:v>
                </c:pt>
                <c:pt idx="116">
                  <c:v>28.5</c:v>
                </c:pt>
                <c:pt idx="117">
                  <c:v>28.5</c:v>
                </c:pt>
                <c:pt idx="118">
                  <c:v>29.5</c:v>
                </c:pt>
                <c:pt idx="119">
                  <c:v>29.5</c:v>
                </c:pt>
                <c:pt idx="120">
                  <c:v>29.5</c:v>
                </c:pt>
                <c:pt idx="121">
                  <c:v>29.5</c:v>
                </c:pt>
                <c:pt idx="122">
                  <c:v>30.5</c:v>
                </c:pt>
                <c:pt idx="123">
                  <c:v>30.5</c:v>
                </c:pt>
                <c:pt idx="124">
                  <c:v>30.5</c:v>
                </c:pt>
                <c:pt idx="125">
                  <c:v>30.5</c:v>
                </c:pt>
                <c:pt idx="126">
                  <c:v>31.5</c:v>
                </c:pt>
                <c:pt idx="127">
                  <c:v>31.5</c:v>
                </c:pt>
                <c:pt idx="128">
                  <c:v>31.5</c:v>
                </c:pt>
                <c:pt idx="129">
                  <c:v>31.5</c:v>
                </c:pt>
                <c:pt idx="130">
                  <c:v>32.5</c:v>
                </c:pt>
                <c:pt idx="131">
                  <c:v>32.5</c:v>
                </c:pt>
                <c:pt idx="132">
                  <c:v>32.5</c:v>
                </c:pt>
                <c:pt idx="133">
                  <c:v>32.5</c:v>
                </c:pt>
                <c:pt idx="134">
                  <c:v>33.5</c:v>
                </c:pt>
                <c:pt idx="135">
                  <c:v>33.5</c:v>
                </c:pt>
                <c:pt idx="136">
                  <c:v>33.5</c:v>
                </c:pt>
                <c:pt idx="137">
                  <c:v>33.5</c:v>
                </c:pt>
                <c:pt idx="138">
                  <c:v>34.5</c:v>
                </c:pt>
                <c:pt idx="139">
                  <c:v>34.5</c:v>
                </c:pt>
                <c:pt idx="140">
                  <c:v>34.5</c:v>
                </c:pt>
                <c:pt idx="141">
                  <c:v>34.5</c:v>
                </c:pt>
                <c:pt idx="142">
                  <c:v>35.5</c:v>
                </c:pt>
                <c:pt idx="143">
                  <c:v>35.5</c:v>
                </c:pt>
                <c:pt idx="144">
                  <c:v>35.5</c:v>
                </c:pt>
                <c:pt idx="145">
                  <c:v>35.5</c:v>
                </c:pt>
                <c:pt idx="146">
                  <c:v>36.5</c:v>
                </c:pt>
                <c:pt idx="147">
                  <c:v>36.5</c:v>
                </c:pt>
                <c:pt idx="148">
                  <c:v>36.5</c:v>
                </c:pt>
                <c:pt idx="149">
                  <c:v>36.5</c:v>
                </c:pt>
                <c:pt idx="150">
                  <c:v>37.5</c:v>
                </c:pt>
                <c:pt idx="151">
                  <c:v>37.5</c:v>
                </c:pt>
                <c:pt idx="152">
                  <c:v>37.5</c:v>
                </c:pt>
                <c:pt idx="153">
                  <c:v>37.5</c:v>
                </c:pt>
                <c:pt idx="154">
                  <c:v>38.5</c:v>
                </c:pt>
                <c:pt idx="155">
                  <c:v>38.5</c:v>
                </c:pt>
                <c:pt idx="156">
                  <c:v>38.5</c:v>
                </c:pt>
                <c:pt idx="157">
                  <c:v>38.5</c:v>
                </c:pt>
                <c:pt idx="158">
                  <c:v>39.5</c:v>
                </c:pt>
                <c:pt idx="159">
                  <c:v>39.5</c:v>
                </c:pt>
                <c:pt idx="160">
                  <c:v>39.5</c:v>
                </c:pt>
                <c:pt idx="161">
                  <c:v>39.5</c:v>
                </c:pt>
                <c:pt idx="162">
                  <c:v>40.5</c:v>
                </c:pt>
                <c:pt idx="163">
                  <c:v>40.5</c:v>
                </c:pt>
                <c:pt idx="164">
                  <c:v>40.5</c:v>
                </c:pt>
                <c:pt idx="165">
                  <c:v>40.5</c:v>
                </c:pt>
                <c:pt idx="166">
                  <c:v>41.5</c:v>
                </c:pt>
                <c:pt idx="167">
                  <c:v>41.5</c:v>
                </c:pt>
                <c:pt idx="168">
                  <c:v>41.5</c:v>
                </c:pt>
                <c:pt idx="169">
                  <c:v>41.5</c:v>
                </c:pt>
                <c:pt idx="170">
                  <c:v>42.5</c:v>
                </c:pt>
                <c:pt idx="171">
                  <c:v>42.5</c:v>
                </c:pt>
                <c:pt idx="172">
                  <c:v>42.5</c:v>
                </c:pt>
                <c:pt idx="173">
                  <c:v>42.5</c:v>
                </c:pt>
                <c:pt idx="174">
                  <c:v>43.5</c:v>
                </c:pt>
                <c:pt idx="175">
                  <c:v>43.5</c:v>
                </c:pt>
                <c:pt idx="176">
                  <c:v>43.5</c:v>
                </c:pt>
                <c:pt idx="177">
                  <c:v>43.5</c:v>
                </c:pt>
                <c:pt idx="178">
                  <c:v>44.5</c:v>
                </c:pt>
                <c:pt idx="179">
                  <c:v>44.5</c:v>
                </c:pt>
                <c:pt idx="180">
                  <c:v>44.5</c:v>
                </c:pt>
                <c:pt idx="181">
                  <c:v>44.5</c:v>
                </c:pt>
                <c:pt idx="182">
                  <c:v>45.5</c:v>
                </c:pt>
                <c:pt idx="183">
                  <c:v>45.5</c:v>
                </c:pt>
                <c:pt idx="184">
                  <c:v>45.5</c:v>
                </c:pt>
                <c:pt idx="185">
                  <c:v>45.5</c:v>
                </c:pt>
                <c:pt idx="186">
                  <c:v>46.5</c:v>
                </c:pt>
                <c:pt idx="187">
                  <c:v>46.5</c:v>
                </c:pt>
                <c:pt idx="188">
                  <c:v>46.5</c:v>
                </c:pt>
                <c:pt idx="189">
                  <c:v>46.5</c:v>
                </c:pt>
                <c:pt idx="190">
                  <c:v>47.5</c:v>
                </c:pt>
                <c:pt idx="191">
                  <c:v>47.5</c:v>
                </c:pt>
                <c:pt idx="192">
                  <c:v>47.5</c:v>
                </c:pt>
                <c:pt idx="193">
                  <c:v>47.5</c:v>
                </c:pt>
                <c:pt idx="194">
                  <c:v>48.5</c:v>
                </c:pt>
                <c:pt idx="195">
                  <c:v>48.5</c:v>
                </c:pt>
                <c:pt idx="196">
                  <c:v>48.5</c:v>
                </c:pt>
                <c:pt idx="197">
                  <c:v>48.5</c:v>
                </c:pt>
                <c:pt idx="198">
                  <c:v>49.5</c:v>
                </c:pt>
                <c:pt idx="199">
                  <c:v>49.5</c:v>
                </c:pt>
                <c:pt idx="200">
                  <c:v>49.5</c:v>
                </c:pt>
                <c:pt idx="201">
                  <c:v>49.5</c:v>
                </c:pt>
                <c:pt idx="202">
                  <c:v>50.5</c:v>
                </c:pt>
                <c:pt idx="203">
                  <c:v>50.5</c:v>
                </c:pt>
              </c:numCache>
            </c:numRef>
          </c:xVal>
          <c:yVal>
            <c:numRef>
              <c:f>'s1'!$C$2:$C$205</c:f>
              <c:numCache>
                <c:formatCode>General</c:formatCode>
                <c:ptCount val="204"/>
                <c:pt idx="0" formatCode="0.0">
                  <c:v>0.6</c:v>
                </c:pt>
                <c:pt idx="1">
                  <c:v>0.60013410686196633</c:v>
                </c:pt>
                <c:pt idx="2" formatCode="0.0">
                  <c:v>0.60013410686196633</c:v>
                </c:pt>
                <c:pt idx="3" formatCode="0.0">
                  <c:v>0.6</c:v>
                </c:pt>
                <c:pt idx="4" formatCode="0.0">
                  <c:v>0.6</c:v>
                </c:pt>
                <c:pt idx="5">
                  <c:v>0.60143685923535428</c:v>
                </c:pt>
                <c:pt idx="6" formatCode="0.0">
                  <c:v>0.60143685923535428</c:v>
                </c:pt>
                <c:pt idx="7" formatCode="0.0">
                  <c:v>0.6</c:v>
                </c:pt>
                <c:pt idx="8" formatCode="0.0">
                  <c:v>0.6</c:v>
                </c:pt>
                <c:pt idx="9">
                  <c:v>0.6073895617818218</c:v>
                </c:pt>
                <c:pt idx="10" formatCode="0.0">
                  <c:v>0.6073895617818218</c:v>
                </c:pt>
                <c:pt idx="11" formatCode="0.0">
                  <c:v>0.6</c:v>
                </c:pt>
                <c:pt idx="12" formatCode="0.0">
                  <c:v>0.6</c:v>
                </c:pt>
                <c:pt idx="13">
                  <c:v>0.62427998871170032</c:v>
                </c:pt>
                <c:pt idx="14" formatCode="0.0">
                  <c:v>0.62427998871170032</c:v>
                </c:pt>
                <c:pt idx="15" formatCode="0.0">
                  <c:v>0.6</c:v>
                </c:pt>
                <c:pt idx="16" formatCode="0.0">
                  <c:v>0.6</c:v>
                </c:pt>
                <c:pt idx="17">
                  <c:v>0.65723140196329366</c:v>
                </c:pt>
                <c:pt idx="18" formatCode="0.0">
                  <c:v>0.65723140196329366</c:v>
                </c:pt>
                <c:pt idx="19" formatCode="0.0">
                  <c:v>0.6</c:v>
                </c:pt>
                <c:pt idx="20" formatCode="0.0">
                  <c:v>0.6</c:v>
                </c:pt>
                <c:pt idx="21">
                  <c:v>0.70301652353392863</c:v>
                </c:pt>
                <c:pt idx="22" formatCode="0.0">
                  <c:v>0.70301652353392863</c:v>
                </c:pt>
                <c:pt idx="23" formatCode="0.0">
                  <c:v>0.6</c:v>
                </c:pt>
                <c:pt idx="24" formatCode="0.0">
                  <c:v>0.6</c:v>
                </c:pt>
                <c:pt idx="25">
                  <c:v>0.74716646219132665</c:v>
                </c:pt>
                <c:pt idx="26" formatCode="0.0">
                  <c:v>0.74716646219132665</c:v>
                </c:pt>
                <c:pt idx="27" formatCode="0.0">
                  <c:v>0.6</c:v>
                </c:pt>
                <c:pt idx="28" formatCode="0.0">
                  <c:v>0.6</c:v>
                </c:pt>
                <c:pt idx="29">
                  <c:v>0.77119363969195143</c:v>
                </c:pt>
                <c:pt idx="30" formatCode="0.0">
                  <c:v>0.77119363969195143</c:v>
                </c:pt>
                <c:pt idx="31" formatCode="0.0">
                  <c:v>0.6</c:v>
                </c:pt>
                <c:pt idx="32" formatCode="0.0">
                  <c:v>0.6</c:v>
                </c:pt>
                <c:pt idx="33">
                  <c:v>0.76507958113152452</c:v>
                </c:pt>
                <c:pt idx="34" formatCode="0.0">
                  <c:v>0.76507958113152452</c:v>
                </c:pt>
                <c:pt idx="35" formatCode="0.0">
                  <c:v>0.6</c:v>
                </c:pt>
                <c:pt idx="36" formatCode="0.0">
                  <c:v>0.6</c:v>
                </c:pt>
                <c:pt idx="37">
                  <c:v>0.73363585139218657</c:v>
                </c:pt>
                <c:pt idx="38" formatCode="0.0">
                  <c:v>0.73363585139218657</c:v>
                </c:pt>
                <c:pt idx="39" formatCode="0.0">
                  <c:v>0.6</c:v>
                </c:pt>
                <c:pt idx="40" formatCode="0.0">
                  <c:v>0.6</c:v>
                </c:pt>
                <c:pt idx="41">
                  <c:v>0.69163601238321359</c:v>
                </c:pt>
                <c:pt idx="42" formatCode="0.0">
                  <c:v>0.69163601238321359</c:v>
                </c:pt>
                <c:pt idx="43" formatCode="0.0">
                  <c:v>0.6</c:v>
                </c:pt>
                <c:pt idx="44" formatCode="0.0">
                  <c:v>0.6</c:v>
                </c:pt>
                <c:pt idx="45">
                  <c:v>0.65355351373044956</c:v>
                </c:pt>
                <c:pt idx="46" formatCode="0.0">
                  <c:v>0.65355351373044956</c:v>
                </c:pt>
                <c:pt idx="47" formatCode="0.0">
                  <c:v>0.6</c:v>
                </c:pt>
                <c:pt idx="48" formatCode="0.0">
                  <c:v>0.6</c:v>
                </c:pt>
                <c:pt idx="49">
                  <c:v>0.62677675686522472</c:v>
                </c:pt>
                <c:pt idx="50" formatCode="0.0">
                  <c:v>0.62677675686522472</c:v>
                </c:pt>
                <c:pt idx="51" formatCode="0.0">
                  <c:v>0.6</c:v>
                </c:pt>
                <c:pt idx="52" formatCode="0.0">
                  <c:v>0.6</c:v>
                </c:pt>
                <c:pt idx="53">
                  <c:v>0.6114757529422391</c:v>
                </c:pt>
                <c:pt idx="54" formatCode="0.0">
                  <c:v>0.6114757529422391</c:v>
                </c:pt>
                <c:pt idx="55" formatCode="0.0">
                  <c:v>0.6</c:v>
                </c:pt>
                <c:pt idx="56" formatCode="0.0">
                  <c:v>0.6</c:v>
                </c:pt>
                <c:pt idx="57">
                  <c:v>0.60421558271347564</c:v>
                </c:pt>
                <c:pt idx="58" formatCode="0.0">
                  <c:v>0.60421558271347564</c:v>
                </c:pt>
                <c:pt idx="59" formatCode="0.0">
                  <c:v>0.6</c:v>
                </c:pt>
                <c:pt idx="60" formatCode="0.0">
                  <c:v>0.6</c:v>
                </c:pt>
                <c:pt idx="61">
                  <c:v>0.60132489742423523</c:v>
                </c:pt>
                <c:pt idx="62" formatCode="0.0">
                  <c:v>0.60132489742423523</c:v>
                </c:pt>
                <c:pt idx="63" formatCode="0.0">
                  <c:v>0.6</c:v>
                </c:pt>
                <c:pt idx="64" formatCode="0.0">
                  <c:v>0.6</c:v>
                </c:pt>
                <c:pt idx="65">
                  <c:v>0.6003548832386344</c:v>
                </c:pt>
                <c:pt idx="66" formatCode="0.0">
                  <c:v>0.6003548832386344</c:v>
                </c:pt>
                <c:pt idx="67" formatCode="0.0">
                  <c:v>0.6</c:v>
                </c:pt>
                <c:pt idx="68" formatCode="0.0">
                  <c:v>0.6</c:v>
                </c:pt>
                <c:pt idx="69">
                  <c:v>0.60008051972641285</c:v>
                </c:pt>
                <c:pt idx="70" formatCode="0.0">
                  <c:v>0.60008051972641285</c:v>
                </c:pt>
                <c:pt idx="71" formatCode="0.0">
                  <c:v>0.6</c:v>
                </c:pt>
                <c:pt idx="72" formatCode="0.0">
                  <c:v>0.6</c:v>
                </c:pt>
                <c:pt idx="73">
                  <c:v>0.60001533709074528</c:v>
                </c:pt>
                <c:pt idx="74" formatCode="0.0">
                  <c:v>0.60001533709074528</c:v>
                </c:pt>
                <c:pt idx="75" formatCode="0.0">
                  <c:v>0.6</c:v>
                </c:pt>
                <c:pt idx="76" formatCode="0.0">
                  <c:v>0.6</c:v>
                </c:pt>
                <c:pt idx="77">
                  <c:v>0.60000242164590711</c:v>
                </c:pt>
                <c:pt idx="78" formatCode="0.0">
                  <c:v>0.60000242164590711</c:v>
                </c:pt>
                <c:pt idx="79" formatCode="0.0">
                  <c:v>0.6</c:v>
                </c:pt>
                <c:pt idx="80" formatCode="0.0">
                  <c:v>0.6</c:v>
                </c:pt>
                <c:pt idx="81">
                  <c:v>0.60000031135447374</c:v>
                </c:pt>
                <c:pt idx="82" formatCode="0.0">
                  <c:v>0.60000031135447374</c:v>
                </c:pt>
                <c:pt idx="83" formatCode="0.0">
                  <c:v>0.6</c:v>
                </c:pt>
                <c:pt idx="84" formatCode="0.0">
                  <c:v>0.6</c:v>
                </c:pt>
                <c:pt idx="85">
                  <c:v>0.60000003177086469</c:v>
                </c:pt>
                <c:pt idx="86" formatCode="0.0">
                  <c:v>0.60000003177086469</c:v>
                </c:pt>
                <c:pt idx="87" formatCode="0.0">
                  <c:v>0.6</c:v>
                </c:pt>
                <c:pt idx="88" formatCode="0.0">
                  <c:v>0.6</c:v>
                </c:pt>
                <c:pt idx="89">
                  <c:v>0.60000000247565177</c:v>
                </c:pt>
                <c:pt idx="90" formatCode="0.0">
                  <c:v>0.60000000247565177</c:v>
                </c:pt>
                <c:pt idx="91" formatCode="0.0">
                  <c:v>0.6</c:v>
                </c:pt>
                <c:pt idx="92" formatCode="0.0">
                  <c:v>0.6</c:v>
                </c:pt>
                <c:pt idx="93">
                  <c:v>0.6000000001383905</c:v>
                </c:pt>
                <c:pt idx="94" formatCode="0.0">
                  <c:v>0.6000000001383905</c:v>
                </c:pt>
                <c:pt idx="95" formatCode="0.0">
                  <c:v>0.6</c:v>
                </c:pt>
                <c:pt idx="96" formatCode="0.0">
                  <c:v>0.6</c:v>
                </c:pt>
                <c:pt idx="97">
                  <c:v>0.60000000000494247</c:v>
                </c:pt>
                <c:pt idx="98" formatCode="0.0">
                  <c:v>0.60000000000494247</c:v>
                </c:pt>
                <c:pt idx="99" formatCode="0.0">
                  <c:v>0.6</c:v>
                </c:pt>
                <c:pt idx="100" formatCode="0.0">
                  <c:v>0.6</c:v>
                </c:pt>
                <c:pt idx="101">
                  <c:v>0.60000000000008469</c:v>
                </c:pt>
                <c:pt idx="102" formatCode="0.0">
                  <c:v>0.60000000000008469</c:v>
                </c:pt>
                <c:pt idx="103" formatCode="0.0">
                  <c:v>0.6</c:v>
                </c:pt>
                <c:pt idx="104" formatCode="0.0">
                  <c:v>0.6</c:v>
                </c:pt>
                <c:pt idx="105">
                  <c:v>0.6</c:v>
                </c:pt>
                <c:pt idx="106" formatCode="0.0">
                  <c:v>0.6</c:v>
                </c:pt>
                <c:pt idx="107" formatCode="0.0">
                  <c:v>0.6</c:v>
                </c:pt>
                <c:pt idx="108" formatCode="0.0">
                  <c:v>0.6</c:v>
                </c:pt>
                <c:pt idx="109">
                  <c:v>0.6</c:v>
                </c:pt>
                <c:pt idx="110" formatCode="0.0">
                  <c:v>0.6</c:v>
                </c:pt>
                <c:pt idx="111" formatCode="0.0">
                  <c:v>0.6</c:v>
                </c:pt>
                <c:pt idx="112" formatCode="0.0">
                  <c:v>0.6</c:v>
                </c:pt>
                <c:pt idx="113">
                  <c:v>0.6</c:v>
                </c:pt>
                <c:pt idx="114" formatCode="0.0">
                  <c:v>0.6</c:v>
                </c:pt>
                <c:pt idx="115" formatCode="0.0">
                  <c:v>0.6</c:v>
                </c:pt>
                <c:pt idx="116" formatCode="0.0">
                  <c:v>0.6</c:v>
                </c:pt>
                <c:pt idx="117">
                  <c:v>0.6</c:v>
                </c:pt>
                <c:pt idx="118" formatCode="0.0">
                  <c:v>0.6</c:v>
                </c:pt>
                <c:pt idx="119" formatCode="0.0">
                  <c:v>0.6</c:v>
                </c:pt>
                <c:pt idx="120" formatCode="0.0">
                  <c:v>0.6</c:v>
                </c:pt>
                <c:pt idx="121">
                  <c:v>0.6</c:v>
                </c:pt>
                <c:pt idx="122" formatCode="0.0">
                  <c:v>0.6</c:v>
                </c:pt>
                <c:pt idx="123" formatCode="0.0">
                  <c:v>0.6</c:v>
                </c:pt>
                <c:pt idx="124" formatCode="0.0">
                  <c:v>0.6</c:v>
                </c:pt>
                <c:pt idx="125">
                  <c:v>0.6</c:v>
                </c:pt>
                <c:pt idx="126" formatCode="0.0">
                  <c:v>0.6</c:v>
                </c:pt>
                <c:pt idx="127" formatCode="0.0">
                  <c:v>0.6</c:v>
                </c:pt>
                <c:pt idx="128" formatCode="0.0">
                  <c:v>0.6</c:v>
                </c:pt>
                <c:pt idx="129">
                  <c:v>0.6</c:v>
                </c:pt>
                <c:pt idx="130" formatCode="0.0">
                  <c:v>0.6</c:v>
                </c:pt>
                <c:pt idx="131" formatCode="0.0">
                  <c:v>0.6</c:v>
                </c:pt>
                <c:pt idx="132" formatCode="0.0">
                  <c:v>0.6</c:v>
                </c:pt>
                <c:pt idx="133">
                  <c:v>0.6</c:v>
                </c:pt>
                <c:pt idx="134" formatCode="0.0">
                  <c:v>0.6</c:v>
                </c:pt>
                <c:pt idx="135" formatCode="0.0">
                  <c:v>0.6</c:v>
                </c:pt>
                <c:pt idx="136" formatCode="0.0">
                  <c:v>0.6</c:v>
                </c:pt>
                <c:pt idx="137">
                  <c:v>0.6</c:v>
                </c:pt>
                <c:pt idx="138" formatCode="0.0">
                  <c:v>0.6</c:v>
                </c:pt>
                <c:pt idx="139" formatCode="0.0">
                  <c:v>0.6</c:v>
                </c:pt>
                <c:pt idx="140" formatCode="0.0">
                  <c:v>0.6</c:v>
                </c:pt>
                <c:pt idx="141">
                  <c:v>0.6</c:v>
                </c:pt>
                <c:pt idx="142" formatCode="0.0">
                  <c:v>0.6</c:v>
                </c:pt>
                <c:pt idx="143" formatCode="0.0">
                  <c:v>0.6</c:v>
                </c:pt>
                <c:pt idx="144" formatCode="0.0">
                  <c:v>0.6</c:v>
                </c:pt>
                <c:pt idx="145">
                  <c:v>0.6</c:v>
                </c:pt>
                <c:pt idx="146" formatCode="0.0">
                  <c:v>0.6</c:v>
                </c:pt>
                <c:pt idx="147" formatCode="0.0">
                  <c:v>0.6</c:v>
                </c:pt>
                <c:pt idx="148" formatCode="0.0">
                  <c:v>0.6</c:v>
                </c:pt>
                <c:pt idx="149">
                  <c:v>0.6</c:v>
                </c:pt>
                <c:pt idx="150" formatCode="0.0">
                  <c:v>0.6</c:v>
                </c:pt>
                <c:pt idx="151" formatCode="0.0">
                  <c:v>0.6</c:v>
                </c:pt>
                <c:pt idx="152" formatCode="0.0">
                  <c:v>0.6</c:v>
                </c:pt>
                <c:pt idx="153">
                  <c:v>0.6</c:v>
                </c:pt>
                <c:pt idx="154" formatCode="0.0">
                  <c:v>0.6</c:v>
                </c:pt>
                <c:pt idx="155" formatCode="0.0">
                  <c:v>0.6</c:v>
                </c:pt>
                <c:pt idx="156" formatCode="0.0">
                  <c:v>0.6</c:v>
                </c:pt>
                <c:pt idx="157">
                  <c:v>0.6</c:v>
                </c:pt>
                <c:pt idx="158" formatCode="0.0">
                  <c:v>0.6</c:v>
                </c:pt>
                <c:pt idx="159" formatCode="0.0">
                  <c:v>0.6</c:v>
                </c:pt>
                <c:pt idx="160" formatCode="0.0">
                  <c:v>0.6</c:v>
                </c:pt>
                <c:pt idx="161">
                  <c:v>0.6</c:v>
                </c:pt>
                <c:pt idx="162" formatCode="0.0">
                  <c:v>0.6</c:v>
                </c:pt>
                <c:pt idx="163" formatCode="0.0">
                  <c:v>0.6</c:v>
                </c:pt>
                <c:pt idx="164" formatCode="0.0">
                  <c:v>0.6</c:v>
                </c:pt>
                <c:pt idx="165">
                  <c:v>0.6</c:v>
                </c:pt>
                <c:pt idx="166" formatCode="0.0">
                  <c:v>0.6</c:v>
                </c:pt>
                <c:pt idx="167" formatCode="0.0">
                  <c:v>0.6</c:v>
                </c:pt>
                <c:pt idx="168" formatCode="0.0">
                  <c:v>0.6</c:v>
                </c:pt>
                <c:pt idx="169">
                  <c:v>0.6</c:v>
                </c:pt>
                <c:pt idx="170" formatCode="0.0">
                  <c:v>0.6</c:v>
                </c:pt>
                <c:pt idx="171" formatCode="0.0">
                  <c:v>0.6</c:v>
                </c:pt>
                <c:pt idx="172" formatCode="0.0">
                  <c:v>0.6</c:v>
                </c:pt>
                <c:pt idx="173">
                  <c:v>0.6</c:v>
                </c:pt>
                <c:pt idx="174" formatCode="0.0">
                  <c:v>0.6</c:v>
                </c:pt>
                <c:pt idx="175" formatCode="0.0">
                  <c:v>0.6</c:v>
                </c:pt>
                <c:pt idx="176" formatCode="0.0">
                  <c:v>0.6</c:v>
                </c:pt>
                <c:pt idx="177">
                  <c:v>0.6</c:v>
                </c:pt>
                <c:pt idx="178" formatCode="0.0">
                  <c:v>0.6</c:v>
                </c:pt>
                <c:pt idx="179" formatCode="0.0">
                  <c:v>0.6</c:v>
                </c:pt>
                <c:pt idx="180" formatCode="0.0">
                  <c:v>0.6</c:v>
                </c:pt>
                <c:pt idx="181">
                  <c:v>0.6</c:v>
                </c:pt>
                <c:pt idx="182" formatCode="0.0">
                  <c:v>0.6</c:v>
                </c:pt>
                <c:pt idx="183" formatCode="0.0">
                  <c:v>0.6</c:v>
                </c:pt>
                <c:pt idx="184" formatCode="0.0">
                  <c:v>0.6</c:v>
                </c:pt>
                <c:pt idx="185">
                  <c:v>0.6</c:v>
                </c:pt>
                <c:pt idx="186" formatCode="0.0">
                  <c:v>0.6</c:v>
                </c:pt>
                <c:pt idx="187" formatCode="0.0">
                  <c:v>0.6</c:v>
                </c:pt>
                <c:pt idx="188" formatCode="0.0">
                  <c:v>0.6</c:v>
                </c:pt>
                <c:pt idx="189">
                  <c:v>0.6</c:v>
                </c:pt>
                <c:pt idx="190" formatCode="0.0">
                  <c:v>0.6</c:v>
                </c:pt>
                <c:pt idx="191" formatCode="0.0">
                  <c:v>0.6</c:v>
                </c:pt>
                <c:pt idx="192" formatCode="0.0">
                  <c:v>0.6</c:v>
                </c:pt>
                <c:pt idx="193">
                  <c:v>0.6</c:v>
                </c:pt>
                <c:pt idx="194" formatCode="0.0">
                  <c:v>0.6</c:v>
                </c:pt>
                <c:pt idx="195" formatCode="0.0">
                  <c:v>0.6</c:v>
                </c:pt>
                <c:pt idx="196" formatCode="0.0">
                  <c:v>0.6</c:v>
                </c:pt>
                <c:pt idx="197">
                  <c:v>0.6</c:v>
                </c:pt>
                <c:pt idx="198" formatCode="0.0">
                  <c:v>0.6</c:v>
                </c:pt>
                <c:pt idx="199" formatCode="0.0">
                  <c:v>0.6</c:v>
                </c:pt>
                <c:pt idx="200" formatCode="0.0">
                  <c:v>0.6</c:v>
                </c:pt>
                <c:pt idx="201">
                  <c:v>0.6</c:v>
                </c:pt>
                <c:pt idx="202" formatCode="0.0">
                  <c:v>0.6</c:v>
                </c:pt>
                <c:pt idx="203" formatCode="0.0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89-4DD5-B2C6-B6C53B73BD93}"/>
            </c:ext>
          </c:extLst>
        </c:ser>
        <c:ser>
          <c:idx val="1"/>
          <c:order val="3"/>
          <c:tx>
            <c:v>Bin on Range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9"/>
            <c:spPr>
              <a:noFill/>
              <a:ln w="9525">
                <a:noFill/>
              </a:ln>
            </c:spPr>
          </c:marker>
          <c:xVal>
            <c:numRef>
              <c:f>'s1'!$F$2:$F$205</c:f>
              <c:numCache>
                <c:formatCode>General</c:formatCode>
                <c:ptCount val="204"/>
                <c:pt idx="0">
                  <c:v>-0.5</c:v>
                </c:pt>
                <c:pt idx="1">
                  <c:v>-0.5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6.5</c:v>
                </c:pt>
                <c:pt idx="27">
                  <c:v>6.5</c:v>
                </c:pt>
                <c:pt idx="28">
                  <c:v>6.5</c:v>
                </c:pt>
                <c:pt idx="29">
                  <c:v>6.5</c:v>
                </c:pt>
                <c:pt idx="30">
                  <c:v>7.5</c:v>
                </c:pt>
                <c:pt idx="31">
                  <c:v>7.5</c:v>
                </c:pt>
                <c:pt idx="32">
                  <c:v>7.5</c:v>
                </c:pt>
                <c:pt idx="33">
                  <c:v>7.5</c:v>
                </c:pt>
                <c:pt idx="34">
                  <c:v>8.5</c:v>
                </c:pt>
                <c:pt idx="35">
                  <c:v>8.5</c:v>
                </c:pt>
                <c:pt idx="36">
                  <c:v>8.5</c:v>
                </c:pt>
                <c:pt idx="37">
                  <c:v>8.5</c:v>
                </c:pt>
                <c:pt idx="38">
                  <c:v>9.5</c:v>
                </c:pt>
                <c:pt idx="39">
                  <c:v>9.5</c:v>
                </c:pt>
                <c:pt idx="40">
                  <c:v>9.5</c:v>
                </c:pt>
                <c:pt idx="41">
                  <c:v>9.5</c:v>
                </c:pt>
                <c:pt idx="42">
                  <c:v>10.5</c:v>
                </c:pt>
                <c:pt idx="43">
                  <c:v>10.5</c:v>
                </c:pt>
                <c:pt idx="44">
                  <c:v>10.5</c:v>
                </c:pt>
                <c:pt idx="45">
                  <c:v>10.5</c:v>
                </c:pt>
                <c:pt idx="46">
                  <c:v>11.5</c:v>
                </c:pt>
                <c:pt idx="47">
                  <c:v>11.5</c:v>
                </c:pt>
                <c:pt idx="48">
                  <c:v>11.5</c:v>
                </c:pt>
                <c:pt idx="49">
                  <c:v>11.5</c:v>
                </c:pt>
                <c:pt idx="50">
                  <c:v>12.5</c:v>
                </c:pt>
                <c:pt idx="51">
                  <c:v>12.5</c:v>
                </c:pt>
                <c:pt idx="52">
                  <c:v>12.5</c:v>
                </c:pt>
                <c:pt idx="53">
                  <c:v>12.5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14.5</c:v>
                </c:pt>
                <c:pt idx="59">
                  <c:v>14.5</c:v>
                </c:pt>
                <c:pt idx="60">
                  <c:v>14.5</c:v>
                </c:pt>
                <c:pt idx="61">
                  <c:v>14.5</c:v>
                </c:pt>
                <c:pt idx="62">
                  <c:v>15.5</c:v>
                </c:pt>
                <c:pt idx="63">
                  <c:v>15.5</c:v>
                </c:pt>
                <c:pt idx="64">
                  <c:v>15.5</c:v>
                </c:pt>
                <c:pt idx="65">
                  <c:v>15.5</c:v>
                </c:pt>
                <c:pt idx="66">
                  <c:v>16.5</c:v>
                </c:pt>
                <c:pt idx="67">
                  <c:v>16.5</c:v>
                </c:pt>
                <c:pt idx="68">
                  <c:v>16.5</c:v>
                </c:pt>
                <c:pt idx="69">
                  <c:v>16.5</c:v>
                </c:pt>
                <c:pt idx="70">
                  <c:v>17.5</c:v>
                </c:pt>
                <c:pt idx="71">
                  <c:v>17.5</c:v>
                </c:pt>
                <c:pt idx="72">
                  <c:v>17.5</c:v>
                </c:pt>
                <c:pt idx="73">
                  <c:v>17.5</c:v>
                </c:pt>
                <c:pt idx="74">
                  <c:v>18.5</c:v>
                </c:pt>
                <c:pt idx="75">
                  <c:v>18.5</c:v>
                </c:pt>
                <c:pt idx="76">
                  <c:v>18.5</c:v>
                </c:pt>
                <c:pt idx="77">
                  <c:v>18.5</c:v>
                </c:pt>
                <c:pt idx="78">
                  <c:v>19.5</c:v>
                </c:pt>
                <c:pt idx="79">
                  <c:v>19.5</c:v>
                </c:pt>
                <c:pt idx="80">
                  <c:v>19.5</c:v>
                </c:pt>
                <c:pt idx="81">
                  <c:v>19.5</c:v>
                </c:pt>
                <c:pt idx="82">
                  <c:v>20.5</c:v>
                </c:pt>
                <c:pt idx="83">
                  <c:v>20.5</c:v>
                </c:pt>
                <c:pt idx="84">
                  <c:v>20.5</c:v>
                </c:pt>
                <c:pt idx="85">
                  <c:v>20.5</c:v>
                </c:pt>
                <c:pt idx="86">
                  <c:v>21.5</c:v>
                </c:pt>
                <c:pt idx="87">
                  <c:v>21.5</c:v>
                </c:pt>
                <c:pt idx="88">
                  <c:v>21.5</c:v>
                </c:pt>
                <c:pt idx="89">
                  <c:v>21.5</c:v>
                </c:pt>
                <c:pt idx="90">
                  <c:v>22.5</c:v>
                </c:pt>
                <c:pt idx="91">
                  <c:v>22.5</c:v>
                </c:pt>
                <c:pt idx="92">
                  <c:v>22.5</c:v>
                </c:pt>
                <c:pt idx="93">
                  <c:v>22.5</c:v>
                </c:pt>
                <c:pt idx="94">
                  <c:v>23.5</c:v>
                </c:pt>
                <c:pt idx="95">
                  <c:v>23.5</c:v>
                </c:pt>
                <c:pt idx="96">
                  <c:v>23.5</c:v>
                </c:pt>
                <c:pt idx="97">
                  <c:v>23.5</c:v>
                </c:pt>
                <c:pt idx="98">
                  <c:v>24.5</c:v>
                </c:pt>
                <c:pt idx="99">
                  <c:v>24.5</c:v>
                </c:pt>
                <c:pt idx="100">
                  <c:v>24.5</c:v>
                </c:pt>
                <c:pt idx="101">
                  <c:v>24.5</c:v>
                </c:pt>
                <c:pt idx="102">
                  <c:v>25.5</c:v>
                </c:pt>
                <c:pt idx="103">
                  <c:v>25.5</c:v>
                </c:pt>
                <c:pt idx="104">
                  <c:v>25.5</c:v>
                </c:pt>
                <c:pt idx="105">
                  <c:v>25.5</c:v>
                </c:pt>
                <c:pt idx="106">
                  <c:v>26.5</c:v>
                </c:pt>
                <c:pt idx="107">
                  <c:v>26.5</c:v>
                </c:pt>
                <c:pt idx="108">
                  <c:v>26.5</c:v>
                </c:pt>
                <c:pt idx="109">
                  <c:v>26.5</c:v>
                </c:pt>
                <c:pt idx="110">
                  <c:v>27.5</c:v>
                </c:pt>
                <c:pt idx="111">
                  <c:v>27.5</c:v>
                </c:pt>
                <c:pt idx="112">
                  <c:v>27.5</c:v>
                </c:pt>
                <c:pt idx="113">
                  <c:v>27.5</c:v>
                </c:pt>
                <c:pt idx="114">
                  <c:v>28.5</c:v>
                </c:pt>
                <c:pt idx="115">
                  <c:v>28.5</c:v>
                </c:pt>
                <c:pt idx="116">
                  <c:v>28.5</c:v>
                </c:pt>
                <c:pt idx="117">
                  <c:v>28.5</c:v>
                </c:pt>
                <c:pt idx="118">
                  <c:v>29.5</c:v>
                </c:pt>
                <c:pt idx="119">
                  <c:v>29.5</c:v>
                </c:pt>
                <c:pt idx="120">
                  <c:v>29.5</c:v>
                </c:pt>
                <c:pt idx="121">
                  <c:v>29.5</c:v>
                </c:pt>
                <c:pt idx="122">
                  <c:v>30.5</c:v>
                </c:pt>
                <c:pt idx="123">
                  <c:v>30.5</c:v>
                </c:pt>
                <c:pt idx="124">
                  <c:v>30.5</c:v>
                </c:pt>
                <c:pt idx="125">
                  <c:v>30.5</c:v>
                </c:pt>
                <c:pt idx="126">
                  <c:v>31.5</c:v>
                </c:pt>
                <c:pt idx="127">
                  <c:v>31.5</c:v>
                </c:pt>
                <c:pt idx="128">
                  <c:v>31.5</c:v>
                </c:pt>
                <c:pt idx="129">
                  <c:v>31.5</c:v>
                </c:pt>
                <c:pt idx="130">
                  <c:v>32.5</c:v>
                </c:pt>
                <c:pt idx="131">
                  <c:v>32.5</c:v>
                </c:pt>
                <c:pt idx="132">
                  <c:v>32.5</c:v>
                </c:pt>
                <c:pt idx="133">
                  <c:v>32.5</c:v>
                </c:pt>
                <c:pt idx="134">
                  <c:v>33.5</c:v>
                </c:pt>
                <c:pt idx="135">
                  <c:v>33.5</c:v>
                </c:pt>
                <c:pt idx="136">
                  <c:v>33.5</c:v>
                </c:pt>
                <c:pt idx="137">
                  <c:v>33.5</c:v>
                </c:pt>
                <c:pt idx="138">
                  <c:v>34.5</c:v>
                </c:pt>
                <c:pt idx="139">
                  <c:v>34.5</c:v>
                </c:pt>
                <c:pt idx="140">
                  <c:v>34.5</c:v>
                </c:pt>
                <c:pt idx="141">
                  <c:v>34.5</c:v>
                </c:pt>
                <c:pt idx="142">
                  <c:v>35.5</c:v>
                </c:pt>
                <c:pt idx="143">
                  <c:v>35.5</c:v>
                </c:pt>
                <c:pt idx="144">
                  <c:v>35.5</c:v>
                </c:pt>
                <c:pt idx="145">
                  <c:v>35.5</c:v>
                </c:pt>
                <c:pt idx="146">
                  <c:v>36.5</c:v>
                </c:pt>
                <c:pt idx="147">
                  <c:v>36.5</c:v>
                </c:pt>
                <c:pt idx="148">
                  <c:v>36.5</c:v>
                </c:pt>
                <c:pt idx="149">
                  <c:v>36.5</c:v>
                </c:pt>
                <c:pt idx="150">
                  <c:v>37.5</c:v>
                </c:pt>
                <c:pt idx="151">
                  <c:v>37.5</c:v>
                </c:pt>
                <c:pt idx="152">
                  <c:v>37.5</c:v>
                </c:pt>
                <c:pt idx="153">
                  <c:v>37.5</c:v>
                </c:pt>
                <c:pt idx="154">
                  <c:v>38.5</c:v>
                </c:pt>
                <c:pt idx="155">
                  <c:v>38.5</c:v>
                </c:pt>
                <c:pt idx="156">
                  <c:v>38.5</c:v>
                </c:pt>
                <c:pt idx="157">
                  <c:v>38.5</c:v>
                </c:pt>
                <c:pt idx="158">
                  <c:v>39.5</c:v>
                </c:pt>
                <c:pt idx="159">
                  <c:v>39.5</c:v>
                </c:pt>
                <c:pt idx="160">
                  <c:v>39.5</c:v>
                </c:pt>
                <c:pt idx="161">
                  <c:v>39.5</c:v>
                </c:pt>
                <c:pt idx="162">
                  <c:v>40.5</c:v>
                </c:pt>
                <c:pt idx="163">
                  <c:v>40.5</c:v>
                </c:pt>
                <c:pt idx="164">
                  <c:v>40.5</c:v>
                </c:pt>
                <c:pt idx="165">
                  <c:v>40.5</c:v>
                </c:pt>
                <c:pt idx="166">
                  <c:v>41.5</c:v>
                </c:pt>
                <c:pt idx="167">
                  <c:v>41.5</c:v>
                </c:pt>
                <c:pt idx="168">
                  <c:v>41.5</c:v>
                </c:pt>
                <c:pt idx="169">
                  <c:v>41.5</c:v>
                </c:pt>
                <c:pt idx="170">
                  <c:v>42.5</c:v>
                </c:pt>
                <c:pt idx="171">
                  <c:v>42.5</c:v>
                </c:pt>
                <c:pt idx="172">
                  <c:v>42.5</c:v>
                </c:pt>
                <c:pt idx="173">
                  <c:v>42.5</c:v>
                </c:pt>
                <c:pt idx="174">
                  <c:v>43.5</c:v>
                </c:pt>
                <c:pt idx="175">
                  <c:v>43.5</c:v>
                </c:pt>
                <c:pt idx="176">
                  <c:v>43.5</c:v>
                </c:pt>
                <c:pt idx="177">
                  <c:v>43.5</c:v>
                </c:pt>
                <c:pt idx="178">
                  <c:v>44.5</c:v>
                </c:pt>
                <c:pt idx="179">
                  <c:v>44.5</c:v>
                </c:pt>
                <c:pt idx="180">
                  <c:v>44.5</c:v>
                </c:pt>
                <c:pt idx="181">
                  <c:v>44.5</c:v>
                </c:pt>
                <c:pt idx="182">
                  <c:v>45.5</c:v>
                </c:pt>
                <c:pt idx="183">
                  <c:v>45.5</c:v>
                </c:pt>
                <c:pt idx="184">
                  <c:v>45.5</c:v>
                </c:pt>
                <c:pt idx="185">
                  <c:v>45.5</c:v>
                </c:pt>
                <c:pt idx="186">
                  <c:v>46.5</c:v>
                </c:pt>
                <c:pt idx="187">
                  <c:v>46.5</c:v>
                </c:pt>
                <c:pt idx="188">
                  <c:v>46.5</c:v>
                </c:pt>
                <c:pt idx="189">
                  <c:v>46.5</c:v>
                </c:pt>
                <c:pt idx="190">
                  <c:v>47.5</c:v>
                </c:pt>
                <c:pt idx="191">
                  <c:v>47.5</c:v>
                </c:pt>
                <c:pt idx="192">
                  <c:v>47.5</c:v>
                </c:pt>
                <c:pt idx="193">
                  <c:v>47.5</c:v>
                </c:pt>
                <c:pt idx="194">
                  <c:v>48.5</c:v>
                </c:pt>
                <c:pt idx="195">
                  <c:v>48.5</c:v>
                </c:pt>
                <c:pt idx="196">
                  <c:v>48.5</c:v>
                </c:pt>
                <c:pt idx="197">
                  <c:v>48.5</c:v>
                </c:pt>
                <c:pt idx="198">
                  <c:v>49.5</c:v>
                </c:pt>
                <c:pt idx="199">
                  <c:v>49.5</c:v>
                </c:pt>
                <c:pt idx="200">
                  <c:v>49.5</c:v>
                </c:pt>
                <c:pt idx="201">
                  <c:v>49.5</c:v>
                </c:pt>
                <c:pt idx="202">
                  <c:v>50.5</c:v>
                </c:pt>
                <c:pt idx="203">
                  <c:v>50.5</c:v>
                </c:pt>
              </c:numCache>
            </c:numRef>
          </c:xVal>
          <c:yVal>
            <c:numRef>
              <c:f>'s1'!$G$2:$G$205</c:f>
              <c:numCache>
                <c:formatCode>0.0</c:formatCode>
                <c:ptCount val="20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0.70301652353392863</c:v>
                </c:pt>
                <c:pt idx="22">
                  <c:v>0.70301652353392863</c:v>
                </c:pt>
                <c:pt idx="23">
                  <c:v>0.6</c:v>
                </c:pt>
                <c:pt idx="24">
                  <c:v>0.6</c:v>
                </c:pt>
                <c:pt idx="25">
                  <c:v>0.74716646219132665</c:v>
                </c:pt>
                <c:pt idx="26">
                  <c:v>0.74716646219132665</c:v>
                </c:pt>
                <c:pt idx="27">
                  <c:v>0.6</c:v>
                </c:pt>
                <c:pt idx="28">
                  <c:v>0.6</c:v>
                </c:pt>
                <c:pt idx="29">
                  <c:v>0.77119363969195143</c:v>
                </c:pt>
                <c:pt idx="30">
                  <c:v>0.77119363969195143</c:v>
                </c:pt>
                <c:pt idx="31">
                  <c:v>0.6</c:v>
                </c:pt>
                <c:pt idx="32">
                  <c:v>0.6</c:v>
                </c:pt>
                <c:pt idx="33">
                  <c:v>0.76507958113152452</c:v>
                </c:pt>
                <c:pt idx="34">
                  <c:v>0.76507958113152452</c:v>
                </c:pt>
                <c:pt idx="35">
                  <c:v>0.6</c:v>
                </c:pt>
                <c:pt idx="36">
                  <c:v>0.6</c:v>
                </c:pt>
                <c:pt idx="37">
                  <c:v>0.73363585139218657</c:v>
                </c:pt>
                <c:pt idx="38">
                  <c:v>0.73363585139218657</c:v>
                </c:pt>
                <c:pt idx="39">
                  <c:v>0.6</c:v>
                </c:pt>
                <c:pt idx="40">
                  <c:v>0.6</c:v>
                </c:pt>
                <c:pt idx="41">
                  <c:v>0.69163601238321359</c:v>
                </c:pt>
                <c:pt idx="42">
                  <c:v>0.69163601238321359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0.6</c:v>
                </c:pt>
                <c:pt idx="53">
                  <c:v>0.6</c:v>
                </c:pt>
                <c:pt idx="54">
                  <c:v>0.6</c:v>
                </c:pt>
                <c:pt idx="55">
                  <c:v>0.6</c:v>
                </c:pt>
                <c:pt idx="56">
                  <c:v>0.6</c:v>
                </c:pt>
                <c:pt idx="57">
                  <c:v>0.6</c:v>
                </c:pt>
                <c:pt idx="58">
                  <c:v>0.6</c:v>
                </c:pt>
                <c:pt idx="59">
                  <c:v>0.6</c:v>
                </c:pt>
                <c:pt idx="60">
                  <c:v>0.6</c:v>
                </c:pt>
                <c:pt idx="61">
                  <c:v>0.6</c:v>
                </c:pt>
                <c:pt idx="62">
                  <c:v>0.6</c:v>
                </c:pt>
                <c:pt idx="63">
                  <c:v>0.6</c:v>
                </c:pt>
                <c:pt idx="64">
                  <c:v>0.6</c:v>
                </c:pt>
                <c:pt idx="65">
                  <c:v>0.6</c:v>
                </c:pt>
                <c:pt idx="66">
                  <c:v>0.6</c:v>
                </c:pt>
                <c:pt idx="67">
                  <c:v>0.6</c:v>
                </c:pt>
                <c:pt idx="68">
                  <c:v>0.6</c:v>
                </c:pt>
                <c:pt idx="69">
                  <c:v>0.6</c:v>
                </c:pt>
                <c:pt idx="70">
                  <c:v>0.6</c:v>
                </c:pt>
                <c:pt idx="71">
                  <c:v>0.6</c:v>
                </c:pt>
                <c:pt idx="72">
                  <c:v>0.6</c:v>
                </c:pt>
                <c:pt idx="73">
                  <c:v>0.6</c:v>
                </c:pt>
                <c:pt idx="74">
                  <c:v>0.6</c:v>
                </c:pt>
                <c:pt idx="75">
                  <c:v>0.6</c:v>
                </c:pt>
                <c:pt idx="76">
                  <c:v>0.6</c:v>
                </c:pt>
                <c:pt idx="77">
                  <c:v>0.6</c:v>
                </c:pt>
                <c:pt idx="78">
                  <c:v>0.6</c:v>
                </c:pt>
                <c:pt idx="79">
                  <c:v>0.6</c:v>
                </c:pt>
                <c:pt idx="80">
                  <c:v>0.6</c:v>
                </c:pt>
                <c:pt idx="81">
                  <c:v>0.6</c:v>
                </c:pt>
                <c:pt idx="82">
                  <c:v>0.6</c:v>
                </c:pt>
                <c:pt idx="83">
                  <c:v>0.6</c:v>
                </c:pt>
                <c:pt idx="84">
                  <c:v>0.6</c:v>
                </c:pt>
                <c:pt idx="85">
                  <c:v>0.6</c:v>
                </c:pt>
                <c:pt idx="86">
                  <c:v>0.6</c:v>
                </c:pt>
                <c:pt idx="87">
                  <c:v>0.6</c:v>
                </c:pt>
                <c:pt idx="88">
                  <c:v>0.6</c:v>
                </c:pt>
                <c:pt idx="89">
                  <c:v>0.6</c:v>
                </c:pt>
                <c:pt idx="90">
                  <c:v>0.6</c:v>
                </c:pt>
                <c:pt idx="91">
                  <c:v>0.6</c:v>
                </c:pt>
                <c:pt idx="92">
                  <c:v>0.6</c:v>
                </c:pt>
                <c:pt idx="93">
                  <c:v>0.6</c:v>
                </c:pt>
                <c:pt idx="94">
                  <c:v>0.6</c:v>
                </c:pt>
                <c:pt idx="95">
                  <c:v>0.6</c:v>
                </c:pt>
                <c:pt idx="96">
                  <c:v>0.6</c:v>
                </c:pt>
                <c:pt idx="97">
                  <c:v>0.6</c:v>
                </c:pt>
                <c:pt idx="98">
                  <c:v>0.6</c:v>
                </c:pt>
                <c:pt idx="99">
                  <c:v>0.6</c:v>
                </c:pt>
                <c:pt idx="100">
                  <c:v>0.6</c:v>
                </c:pt>
                <c:pt idx="101">
                  <c:v>0.6</c:v>
                </c:pt>
                <c:pt idx="102">
                  <c:v>0.6</c:v>
                </c:pt>
                <c:pt idx="103">
                  <c:v>0.6</c:v>
                </c:pt>
                <c:pt idx="104">
                  <c:v>0.6</c:v>
                </c:pt>
                <c:pt idx="105">
                  <c:v>0.6</c:v>
                </c:pt>
                <c:pt idx="106">
                  <c:v>0.6</c:v>
                </c:pt>
                <c:pt idx="107">
                  <c:v>0.6</c:v>
                </c:pt>
                <c:pt idx="108">
                  <c:v>0.6</c:v>
                </c:pt>
                <c:pt idx="109">
                  <c:v>0.6</c:v>
                </c:pt>
                <c:pt idx="110">
                  <c:v>0.6</c:v>
                </c:pt>
                <c:pt idx="111">
                  <c:v>0.6</c:v>
                </c:pt>
                <c:pt idx="112">
                  <c:v>0.6</c:v>
                </c:pt>
                <c:pt idx="113">
                  <c:v>0.6</c:v>
                </c:pt>
                <c:pt idx="114">
                  <c:v>0.6</c:v>
                </c:pt>
                <c:pt idx="115">
                  <c:v>0.6</c:v>
                </c:pt>
                <c:pt idx="116">
                  <c:v>0.6</c:v>
                </c:pt>
                <c:pt idx="117">
                  <c:v>0.6</c:v>
                </c:pt>
                <c:pt idx="118">
                  <c:v>0.6</c:v>
                </c:pt>
                <c:pt idx="119">
                  <c:v>0.6</c:v>
                </c:pt>
                <c:pt idx="120">
                  <c:v>0.6</c:v>
                </c:pt>
                <c:pt idx="121">
                  <c:v>0.6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0.6</c:v>
                </c:pt>
                <c:pt idx="127">
                  <c:v>0.6</c:v>
                </c:pt>
                <c:pt idx="128">
                  <c:v>0.6</c:v>
                </c:pt>
                <c:pt idx="129">
                  <c:v>0.6</c:v>
                </c:pt>
                <c:pt idx="130">
                  <c:v>0.6</c:v>
                </c:pt>
                <c:pt idx="131">
                  <c:v>0.6</c:v>
                </c:pt>
                <c:pt idx="132">
                  <c:v>0.6</c:v>
                </c:pt>
                <c:pt idx="133">
                  <c:v>0.6</c:v>
                </c:pt>
                <c:pt idx="134">
                  <c:v>0.6</c:v>
                </c:pt>
                <c:pt idx="135">
                  <c:v>0.6</c:v>
                </c:pt>
                <c:pt idx="136">
                  <c:v>0.6</c:v>
                </c:pt>
                <c:pt idx="137">
                  <c:v>0.6</c:v>
                </c:pt>
                <c:pt idx="138">
                  <c:v>0.6</c:v>
                </c:pt>
                <c:pt idx="139">
                  <c:v>0.6</c:v>
                </c:pt>
                <c:pt idx="140">
                  <c:v>0.6</c:v>
                </c:pt>
                <c:pt idx="141">
                  <c:v>0.6</c:v>
                </c:pt>
                <c:pt idx="142">
                  <c:v>0.6</c:v>
                </c:pt>
                <c:pt idx="143">
                  <c:v>0.6</c:v>
                </c:pt>
                <c:pt idx="144">
                  <c:v>0.6</c:v>
                </c:pt>
                <c:pt idx="145">
                  <c:v>0.6</c:v>
                </c:pt>
                <c:pt idx="146">
                  <c:v>0.6</c:v>
                </c:pt>
                <c:pt idx="147">
                  <c:v>0.6</c:v>
                </c:pt>
                <c:pt idx="148">
                  <c:v>0.6</c:v>
                </c:pt>
                <c:pt idx="149">
                  <c:v>0.6</c:v>
                </c:pt>
                <c:pt idx="150">
                  <c:v>0.6</c:v>
                </c:pt>
                <c:pt idx="151">
                  <c:v>0.6</c:v>
                </c:pt>
                <c:pt idx="152">
                  <c:v>0.6</c:v>
                </c:pt>
                <c:pt idx="153">
                  <c:v>0.6</c:v>
                </c:pt>
                <c:pt idx="154">
                  <c:v>0.6</c:v>
                </c:pt>
                <c:pt idx="155">
                  <c:v>0.6</c:v>
                </c:pt>
                <c:pt idx="156">
                  <c:v>0.6</c:v>
                </c:pt>
                <c:pt idx="157">
                  <c:v>0.6</c:v>
                </c:pt>
                <c:pt idx="158">
                  <c:v>0.6</c:v>
                </c:pt>
                <c:pt idx="159">
                  <c:v>0.6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0.6</c:v>
                </c:pt>
                <c:pt idx="165">
                  <c:v>0.6</c:v>
                </c:pt>
                <c:pt idx="166">
                  <c:v>0.6</c:v>
                </c:pt>
                <c:pt idx="167">
                  <c:v>0.6</c:v>
                </c:pt>
                <c:pt idx="168">
                  <c:v>0.6</c:v>
                </c:pt>
                <c:pt idx="169">
                  <c:v>0.6</c:v>
                </c:pt>
                <c:pt idx="170">
                  <c:v>0.6</c:v>
                </c:pt>
                <c:pt idx="171">
                  <c:v>0.6</c:v>
                </c:pt>
                <c:pt idx="172">
                  <c:v>0.6</c:v>
                </c:pt>
                <c:pt idx="173">
                  <c:v>0.6</c:v>
                </c:pt>
                <c:pt idx="174">
                  <c:v>0.6</c:v>
                </c:pt>
                <c:pt idx="175">
                  <c:v>0.6</c:v>
                </c:pt>
                <c:pt idx="176">
                  <c:v>0.6</c:v>
                </c:pt>
                <c:pt idx="177">
                  <c:v>0.6</c:v>
                </c:pt>
                <c:pt idx="178">
                  <c:v>0.6</c:v>
                </c:pt>
                <c:pt idx="179">
                  <c:v>0.6</c:v>
                </c:pt>
                <c:pt idx="180">
                  <c:v>0.6</c:v>
                </c:pt>
                <c:pt idx="181">
                  <c:v>0.6</c:v>
                </c:pt>
                <c:pt idx="182">
                  <c:v>0.6</c:v>
                </c:pt>
                <c:pt idx="183">
                  <c:v>0.6</c:v>
                </c:pt>
                <c:pt idx="184">
                  <c:v>0.6</c:v>
                </c:pt>
                <c:pt idx="185">
                  <c:v>0.6</c:v>
                </c:pt>
                <c:pt idx="186">
                  <c:v>0.6</c:v>
                </c:pt>
                <c:pt idx="187">
                  <c:v>0.6</c:v>
                </c:pt>
                <c:pt idx="188">
                  <c:v>0.6</c:v>
                </c:pt>
                <c:pt idx="189">
                  <c:v>0.6</c:v>
                </c:pt>
                <c:pt idx="190">
                  <c:v>0.6</c:v>
                </c:pt>
                <c:pt idx="191">
                  <c:v>0.6</c:v>
                </c:pt>
                <c:pt idx="192">
                  <c:v>0.6</c:v>
                </c:pt>
                <c:pt idx="193">
                  <c:v>0.6</c:v>
                </c:pt>
                <c:pt idx="194">
                  <c:v>0.6</c:v>
                </c:pt>
                <c:pt idx="195">
                  <c:v>0.6</c:v>
                </c:pt>
                <c:pt idx="196">
                  <c:v>0.6</c:v>
                </c:pt>
                <c:pt idx="197">
                  <c:v>0.6</c:v>
                </c:pt>
                <c:pt idx="198">
                  <c:v>0.6</c:v>
                </c:pt>
                <c:pt idx="199">
                  <c:v>0.6</c:v>
                </c:pt>
                <c:pt idx="200">
                  <c:v>0.6</c:v>
                </c:pt>
                <c:pt idx="201">
                  <c:v>0.6</c:v>
                </c:pt>
                <c:pt idx="202">
                  <c:v>0.6</c:v>
                </c:pt>
                <c:pt idx="203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89-4DD5-B2C6-B6C53B73B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6084456"/>
        <c:axId val="1"/>
      </c:scatterChart>
      <c:valAx>
        <c:axId val="316084456"/>
        <c:scaling>
          <c:orientation val="minMax"/>
          <c:max val="15"/>
          <c:min val="-5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1"/>
      </c:valAx>
      <c:valAx>
        <c:axId val="1"/>
        <c:scaling>
          <c:orientation val="minMax"/>
          <c:max val="1"/>
          <c:min val="0.5"/>
        </c:scaling>
        <c:delete val="1"/>
        <c:axPos val="l"/>
        <c:numFmt formatCode="0.0" sourceLinked="1"/>
        <c:majorTickMark val="out"/>
        <c:minorTickMark val="none"/>
        <c:tickLblPos val="nextTo"/>
        <c:crossAx val="316084456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120055320139595E-2"/>
          <c:y val="3.4090956380610216E-2"/>
          <c:w val="0.95017040084981996"/>
          <c:h val="0.83238751829323276"/>
        </c:manualLayout>
      </c:layout>
      <c:scatterChart>
        <c:scatterStyle val="lineMarker"/>
        <c:varyColors val="0"/>
        <c:ser>
          <c:idx val="0"/>
          <c:order val="0"/>
          <c:tx>
            <c:v>Axes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's4'!$A$2:$A$6</c:f>
              <c:numCache>
                <c:formatCode>0.0</c:formatCode>
                <c:ptCount val="5"/>
                <c:pt idx="0">
                  <c:v>-4</c:v>
                </c:pt>
                <c:pt idx="1">
                  <c:v>500</c:v>
                </c:pt>
                <c:pt idx="3">
                  <c:v>-4</c:v>
                </c:pt>
                <c:pt idx="4">
                  <c:v>500</c:v>
                </c:pt>
              </c:numCache>
            </c:numRef>
          </c:xVal>
          <c:yVal>
            <c:numRef>
              <c:f>'s4'!$B$2:$B$6</c:f>
              <c:numCache>
                <c:formatCode>0.0</c:formatCode>
                <c:ptCount val="5"/>
                <c:pt idx="0">
                  <c:v>0.1</c:v>
                </c:pt>
                <c:pt idx="1">
                  <c:v>0.1</c:v>
                </c:pt>
                <c:pt idx="3">
                  <c:v>0.6</c:v>
                </c:pt>
                <c:pt idx="4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49-4052-94C9-8D0BCFC479A3}"/>
            </c:ext>
          </c:extLst>
        </c:ser>
        <c:ser>
          <c:idx val="2"/>
          <c:order val="1"/>
          <c:tx>
            <c:v>Bin on Intval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's1'!$F$2:$F$205</c:f>
              <c:numCache>
                <c:formatCode>General</c:formatCode>
                <c:ptCount val="204"/>
                <c:pt idx="0">
                  <c:v>-0.5</c:v>
                </c:pt>
                <c:pt idx="1">
                  <c:v>-0.5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6.5</c:v>
                </c:pt>
                <c:pt idx="27">
                  <c:v>6.5</c:v>
                </c:pt>
                <c:pt idx="28">
                  <c:v>6.5</c:v>
                </c:pt>
                <c:pt idx="29">
                  <c:v>6.5</c:v>
                </c:pt>
                <c:pt idx="30">
                  <c:v>7.5</c:v>
                </c:pt>
                <c:pt idx="31">
                  <c:v>7.5</c:v>
                </c:pt>
                <c:pt idx="32">
                  <c:v>7.5</c:v>
                </c:pt>
                <c:pt idx="33">
                  <c:v>7.5</c:v>
                </c:pt>
                <c:pt idx="34">
                  <c:v>8.5</c:v>
                </c:pt>
                <c:pt idx="35">
                  <c:v>8.5</c:v>
                </c:pt>
                <c:pt idx="36">
                  <c:v>8.5</c:v>
                </c:pt>
                <c:pt idx="37">
                  <c:v>8.5</c:v>
                </c:pt>
                <c:pt idx="38">
                  <c:v>9.5</c:v>
                </c:pt>
                <c:pt idx="39">
                  <c:v>9.5</c:v>
                </c:pt>
                <c:pt idx="40">
                  <c:v>9.5</c:v>
                </c:pt>
                <c:pt idx="41">
                  <c:v>9.5</c:v>
                </c:pt>
                <c:pt idx="42">
                  <c:v>10.5</c:v>
                </c:pt>
                <c:pt idx="43">
                  <c:v>10.5</c:v>
                </c:pt>
                <c:pt idx="44">
                  <c:v>10.5</c:v>
                </c:pt>
                <c:pt idx="45">
                  <c:v>10.5</c:v>
                </c:pt>
                <c:pt idx="46">
                  <c:v>11.5</c:v>
                </c:pt>
                <c:pt idx="47">
                  <c:v>11.5</c:v>
                </c:pt>
                <c:pt idx="48">
                  <c:v>11.5</c:v>
                </c:pt>
                <c:pt idx="49">
                  <c:v>11.5</c:v>
                </c:pt>
                <c:pt idx="50">
                  <c:v>12.5</c:v>
                </c:pt>
                <c:pt idx="51">
                  <c:v>12.5</c:v>
                </c:pt>
                <c:pt idx="52">
                  <c:v>12.5</c:v>
                </c:pt>
                <c:pt idx="53">
                  <c:v>12.5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14.5</c:v>
                </c:pt>
                <c:pt idx="59">
                  <c:v>14.5</c:v>
                </c:pt>
                <c:pt idx="60">
                  <c:v>14.5</c:v>
                </c:pt>
                <c:pt idx="61">
                  <c:v>14.5</c:v>
                </c:pt>
                <c:pt idx="62">
                  <c:v>15.5</c:v>
                </c:pt>
                <c:pt idx="63">
                  <c:v>15.5</c:v>
                </c:pt>
                <c:pt idx="64">
                  <c:v>15.5</c:v>
                </c:pt>
                <c:pt idx="65">
                  <c:v>15.5</c:v>
                </c:pt>
                <c:pt idx="66">
                  <c:v>16.5</c:v>
                </c:pt>
                <c:pt idx="67">
                  <c:v>16.5</c:v>
                </c:pt>
                <c:pt idx="68">
                  <c:v>16.5</c:v>
                </c:pt>
                <c:pt idx="69">
                  <c:v>16.5</c:v>
                </c:pt>
                <c:pt idx="70">
                  <c:v>17.5</c:v>
                </c:pt>
                <c:pt idx="71">
                  <c:v>17.5</c:v>
                </c:pt>
                <c:pt idx="72">
                  <c:v>17.5</c:v>
                </c:pt>
                <c:pt idx="73">
                  <c:v>17.5</c:v>
                </c:pt>
                <c:pt idx="74">
                  <c:v>18.5</c:v>
                </c:pt>
                <c:pt idx="75">
                  <c:v>18.5</c:v>
                </c:pt>
                <c:pt idx="76">
                  <c:v>18.5</c:v>
                </c:pt>
                <c:pt idx="77">
                  <c:v>18.5</c:v>
                </c:pt>
                <c:pt idx="78">
                  <c:v>19.5</c:v>
                </c:pt>
                <c:pt idx="79">
                  <c:v>19.5</c:v>
                </c:pt>
                <c:pt idx="80">
                  <c:v>19.5</c:v>
                </c:pt>
                <c:pt idx="81">
                  <c:v>19.5</c:v>
                </c:pt>
                <c:pt idx="82">
                  <c:v>20.5</c:v>
                </c:pt>
                <c:pt idx="83">
                  <c:v>20.5</c:v>
                </c:pt>
                <c:pt idx="84">
                  <c:v>20.5</c:v>
                </c:pt>
                <c:pt idx="85">
                  <c:v>20.5</c:v>
                </c:pt>
                <c:pt idx="86">
                  <c:v>21.5</c:v>
                </c:pt>
                <c:pt idx="87">
                  <c:v>21.5</c:v>
                </c:pt>
                <c:pt idx="88">
                  <c:v>21.5</c:v>
                </c:pt>
                <c:pt idx="89">
                  <c:v>21.5</c:v>
                </c:pt>
                <c:pt idx="90">
                  <c:v>22.5</c:v>
                </c:pt>
                <c:pt idx="91">
                  <c:v>22.5</c:v>
                </c:pt>
                <c:pt idx="92">
                  <c:v>22.5</c:v>
                </c:pt>
                <c:pt idx="93">
                  <c:v>22.5</c:v>
                </c:pt>
                <c:pt idx="94">
                  <c:v>23.5</c:v>
                </c:pt>
                <c:pt idx="95">
                  <c:v>23.5</c:v>
                </c:pt>
                <c:pt idx="96">
                  <c:v>23.5</c:v>
                </c:pt>
                <c:pt idx="97">
                  <c:v>23.5</c:v>
                </c:pt>
                <c:pt idx="98">
                  <c:v>24.5</c:v>
                </c:pt>
                <c:pt idx="99">
                  <c:v>24.5</c:v>
                </c:pt>
                <c:pt idx="100">
                  <c:v>24.5</c:v>
                </c:pt>
                <c:pt idx="101">
                  <c:v>24.5</c:v>
                </c:pt>
                <c:pt idx="102">
                  <c:v>25.5</c:v>
                </c:pt>
                <c:pt idx="103">
                  <c:v>25.5</c:v>
                </c:pt>
                <c:pt idx="104">
                  <c:v>25.5</c:v>
                </c:pt>
                <c:pt idx="105">
                  <c:v>25.5</c:v>
                </c:pt>
                <c:pt idx="106">
                  <c:v>26.5</c:v>
                </c:pt>
                <c:pt idx="107">
                  <c:v>26.5</c:v>
                </c:pt>
                <c:pt idx="108">
                  <c:v>26.5</c:v>
                </c:pt>
                <c:pt idx="109">
                  <c:v>26.5</c:v>
                </c:pt>
                <c:pt idx="110">
                  <c:v>27.5</c:v>
                </c:pt>
                <c:pt idx="111">
                  <c:v>27.5</c:v>
                </c:pt>
                <c:pt idx="112">
                  <c:v>27.5</c:v>
                </c:pt>
                <c:pt idx="113">
                  <c:v>27.5</c:v>
                </c:pt>
                <c:pt idx="114">
                  <c:v>28.5</c:v>
                </c:pt>
                <c:pt idx="115">
                  <c:v>28.5</c:v>
                </c:pt>
                <c:pt idx="116">
                  <c:v>28.5</c:v>
                </c:pt>
                <c:pt idx="117">
                  <c:v>28.5</c:v>
                </c:pt>
                <c:pt idx="118">
                  <c:v>29.5</c:v>
                </c:pt>
                <c:pt idx="119">
                  <c:v>29.5</c:v>
                </c:pt>
                <c:pt idx="120">
                  <c:v>29.5</c:v>
                </c:pt>
                <c:pt idx="121">
                  <c:v>29.5</c:v>
                </c:pt>
                <c:pt idx="122">
                  <c:v>30.5</c:v>
                </c:pt>
                <c:pt idx="123">
                  <c:v>30.5</c:v>
                </c:pt>
                <c:pt idx="124">
                  <c:v>30.5</c:v>
                </c:pt>
                <c:pt idx="125">
                  <c:v>30.5</c:v>
                </c:pt>
                <c:pt idx="126">
                  <c:v>31.5</c:v>
                </c:pt>
                <c:pt idx="127">
                  <c:v>31.5</c:v>
                </c:pt>
                <c:pt idx="128">
                  <c:v>31.5</c:v>
                </c:pt>
                <c:pt idx="129">
                  <c:v>31.5</c:v>
                </c:pt>
                <c:pt idx="130">
                  <c:v>32.5</c:v>
                </c:pt>
                <c:pt idx="131">
                  <c:v>32.5</c:v>
                </c:pt>
                <c:pt idx="132">
                  <c:v>32.5</c:v>
                </c:pt>
                <c:pt idx="133">
                  <c:v>32.5</c:v>
                </c:pt>
                <c:pt idx="134">
                  <c:v>33.5</c:v>
                </c:pt>
                <c:pt idx="135">
                  <c:v>33.5</c:v>
                </c:pt>
                <c:pt idx="136">
                  <c:v>33.5</c:v>
                </c:pt>
                <c:pt idx="137">
                  <c:v>33.5</c:v>
                </c:pt>
                <c:pt idx="138">
                  <c:v>34.5</c:v>
                </c:pt>
                <c:pt idx="139">
                  <c:v>34.5</c:v>
                </c:pt>
                <c:pt idx="140">
                  <c:v>34.5</c:v>
                </c:pt>
                <c:pt idx="141">
                  <c:v>34.5</c:v>
                </c:pt>
                <c:pt idx="142">
                  <c:v>35.5</c:v>
                </c:pt>
                <c:pt idx="143">
                  <c:v>35.5</c:v>
                </c:pt>
                <c:pt idx="144">
                  <c:v>35.5</c:v>
                </c:pt>
                <c:pt idx="145">
                  <c:v>35.5</c:v>
                </c:pt>
                <c:pt idx="146">
                  <c:v>36.5</c:v>
                </c:pt>
                <c:pt idx="147">
                  <c:v>36.5</c:v>
                </c:pt>
                <c:pt idx="148">
                  <c:v>36.5</c:v>
                </c:pt>
                <c:pt idx="149">
                  <c:v>36.5</c:v>
                </c:pt>
                <c:pt idx="150">
                  <c:v>37.5</c:v>
                </c:pt>
                <c:pt idx="151">
                  <c:v>37.5</c:v>
                </c:pt>
                <c:pt idx="152">
                  <c:v>37.5</c:v>
                </c:pt>
                <c:pt idx="153">
                  <c:v>37.5</c:v>
                </c:pt>
                <c:pt idx="154">
                  <c:v>38.5</c:v>
                </c:pt>
                <c:pt idx="155">
                  <c:v>38.5</c:v>
                </c:pt>
                <c:pt idx="156">
                  <c:v>38.5</c:v>
                </c:pt>
                <c:pt idx="157">
                  <c:v>38.5</c:v>
                </c:pt>
                <c:pt idx="158">
                  <c:v>39.5</c:v>
                </c:pt>
                <c:pt idx="159">
                  <c:v>39.5</c:v>
                </c:pt>
                <c:pt idx="160">
                  <c:v>39.5</c:v>
                </c:pt>
                <c:pt idx="161">
                  <c:v>39.5</c:v>
                </c:pt>
                <c:pt idx="162">
                  <c:v>40.5</c:v>
                </c:pt>
                <c:pt idx="163">
                  <c:v>40.5</c:v>
                </c:pt>
                <c:pt idx="164">
                  <c:v>40.5</c:v>
                </c:pt>
                <c:pt idx="165">
                  <c:v>40.5</c:v>
                </c:pt>
                <c:pt idx="166">
                  <c:v>41.5</c:v>
                </c:pt>
                <c:pt idx="167">
                  <c:v>41.5</c:v>
                </c:pt>
                <c:pt idx="168">
                  <c:v>41.5</c:v>
                </c:pt>
                <c:pt idx="169">
                  <c:v>41.5</c:v>
                </c:pt>
                <c:pt idx="170">
                  <c:v>42.5</c:v>
                </c:pt>
                <c:pt idx="171">
                  <c:v>42.5</c:v>
                </c:pt>
                <c:pt idx="172">
                  <c:v>42.5</c:v>
                </c:pt>
                <c:pt idx="173">
                  <c:v>42.5</c:v>
                </c:pt>
                <c:pt idx="174">
                  <c:v>43.5</c:v>
                </c:pt>
                <c:pt idx="175">
                  <c:v>43.5</c:v>
                </c:pt>
                <c:pt idx="176">
                  <c:v>43.5</c:v>
                </c:pt>
                <c:pt idx="177">
                  <c:v>43.5</c:v>
                </c:pt>
                <c:pt idx="178">
                  <c:v>44.5</c:v>
                </c:pt>
                <c:pt idx="179">
                  <c:v>44.5</c:v>
                </c:pt>
                <c:pt idx="180">
                  <c:v>44.5</c:v>
                </c:pt>
                <c:pt idx="181">
                  <c:v>44.5</c:v>
                </c:pt>
                <c:pt idx="182">
                  <c:v>45.5</c:v>
                </c:pt>
                <c:pt idx="183">
                  <c:v>45.5</c:v>
                </c:pt>
                <c:pt idx="184">
                  <c:v>45.5</c:v>
                </c:pt>
                <c:pt idx="185">
                  <c:v>45.5</c:v>
                </c:pt>
                <c:pt idx="186">
                  <c:v>46.5</c:v>
                </c:pt>
                <c:pt idx="187">
                  <c:v>46.5</c:v>
                </c:pt>
                <c:pt idx="188">
                  <c:v>46.5</c:v>
                </c:pt>
                <c:pt idx="189">
                  <c:v>46.5</c:v>
                </c:pt>
                <c:pt idx="190">
                  <c:v>47.5</c:v>
                </c:pt>
                <c:pt idx="191">
                  <c:v>47.5</c:v>
                </c:pt>
                <c:pt idx="192">
                  <c:v>47.5</c:v>
                </c:pt>
                <c:pt idx="193">
                  <c:v>47.5</c:v>
                </c:pt>
                <c:pt idx="194">
                  <c:v>48.5</c:v>
                </c:pt>
                <c:pt idx="195">
                  <c:v>48.5</c:v>
                </c:pt>
                <c:pt idx="196">
                  <c:v>48.5</c:v>
                </c:pt>
                <c:pt idx="197">
                  <c:v>48.5</c:v>
                </c:pt>
                <c:pt idx="198">
                  <c:v>49.5</c:v>
                </c:pt>
                <c:pt idx="199">
                  <c:v>49.5</c:v>
                </c:pt>
                <c:pt idx="200">
                  <c:v>49.5</c:v>
                </c:pt>
                <c:pt idx="201">
                  <c:v>49.5</c:v>
                </c:pt>
                <c:pt idx="202">
                  <c:v>50.5</c:v>
                </c:pt>
                <c:pt idx="203">
                  <c:v>50.5</c:v>
                </c:pt>
              </c:numCache>
            </c:numRef>
          </c:xVal>
          <c:yVal>
            <c:numRef>
              <c:f>'s1'!$G$2:$G$205</c:f>
              <c:numCache>
                <c:formatCode>0.0</c:formatCode>
                <c:ptCount val="20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0.70301652353392863</c:v>
                </c:pt>
                <c:pt idx="22">
                  <c:v>0.70301652353392863</c:v>
                </c:pt>
                <c:pt idx="23">
                  <c:v>0.6</c:v>
                </c:pt>
                <c:pt idx="24">
                  <c:v>0.6</c:v>
                </c:pt>
                <c:pt idx="25">
                  <c:v>0.74716646219132665</c:v>
                </c:pt>
                <c:pt idx="26">
                  <c:v>0.74716646219132665</c:v>
                </c:pt>
                <c:pt idx="27">
                  <c:v>0.6</c:v>
                </c:pt>
                <c:pt idx="28">
                  <c:v>0.6</c:v>
                </c:pt>
                <c:pt idx="29">
                  <c:v>0.77119363969195143</c:v>
                </c:pt>
                <c:pt idx="30">
                  <c:v>0.77119363969195143</c:v>
                </c:pt>
                <c:pt idx="31">
                  <c:v>0.6</c:v>
                </c:pt>
                <c:pt idx="32">
                  <c:v>0.6</c:v>
                </c:pt>
                <c:pt idx="33">
                  <c:v>0.76507958113152452</c:v>
                </c:pt>
                <c:pt idx="34">
                  <c:v>0.76507958113152452</c:v>
                </c:pt>
                <c:pt idx="35">
                  <c:v>0.6</c:v>
                </c:pt>
                <c:pt idx="36">
                  <c:v>0.6</c:v>
                </c:pt>
                <c:pt idx="37">
                  <c:v>0.73363585139218657</c:v>
                </c:pt>
                <c:pt idx="38">
                  <c:v>0.73363585139218657</c:v>
                </c:pt>
                <c:pt idx="39">
                  <c:v>0.6</c:v>
                </c:pt>
                <c:pt idx="40">
                  <c:v>0.6</c:v>
                </c:pt>
                <c:pt idx="41">
                  <c:v>0.69163601238321359</c:v>
                </c:pt>
                <c:pt idx="42">
                  <c:v>0.69163601238321359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0.6</c:v>
                </c:pt>
                <c:pt idx="53">
                  <c:v>0.6</c:v>
                </c:pt>
                <c:pt idx="54">
                  <c:v>0.6</c:v>
                </c:pt>
                <c:pt idx="55">
                  <c:v>0.6</c:v>
                </c:pt>
                <c:pt idx="56">
                  <c:v>0.6</c:v>
                </c:pt>
                <c:pt idx="57">
                  <c:v>0.6</c:v>
                </c:pt>
                <c:pt idx="58">
                  <c:v>0.6</c:v>
                </c:pt>
                <c:pt idx="59">
                  <c:v>0.6</c:v>
                </c:pt>
                <c:pt idx="60">
                  <c:v>0.6</c:v>
                </c:pt>
                <c:pt idx="61">
                  <c:v>0.6</c:v>
                </c:pt>
                <c:pt idx="62">
                  <c:v>0.6</c:v>
                </c:pt>
                <c:pt idx="63">
                  <c:v>0.6</c:v>
                </c:pt>
                <c:pt idx="64">
                  <c:v>0.6</c:v>
                </c:pt>
                <c:pt idx="65">
                  <c:v>0.6</c:v>
                </c:pt>
                <c:pt idx="66">
                  <c:v>0.6</c:v>
                </c:pt>
                <c:pt idx="67">
                  <c:v>0.6</c:v>
                </c:pt>
                <c:pt idx="68">
                  <c:v>0.6</c:v>
                </c:pt>
                <c:pt idx="69">
                  <c:v>0.6</c:v>
                </c:pt>
                <c:pt idx="70">
                  <c:v>0.6</c:v>
                </c:pt>
                <c:pt idx="71">
                  <c:v>0.6</c:v>
                </c:pt>
                <c:pt idx="72">
                  <c:v>0.6</c:v>
                </c:pt>
                <c:pt idx="73">
                  <c:v>0.6</c:v>
                </c:pt>
                <c:pt idx="74">
                  <c:v>0.6</c:v>
                </c:pt>
                <c:pt idx="75">
                  <c:v>0.6</c:v>
                </c:pt>
                <c:pt idx="76">
                  <c:v>0.6</c:v>
                </c:pt>
                <c:pt idx="77">
                  <c:v>0.6</c:v>
                </c:pt>
                <c:pt idx="78">
                  <c:v>0.6</c:v>
                </c:pt>
                <c:pt idx="79">
                  <c:v>0.6</c:v>
                </c:pt>
                <c:pt idx="80">
                  <c:v>0.6</c:v>
                </c:pt>
                <c:pt idx="81">
                  <c:v>0.6</c:v>
                </c:pt>
                <c:pt idx="82">
                  <c:v>0.6</c:v>
                </c:pt>
                <c:pt idx="83">
                  <c:v>0.6</c:v>
                </c:pt>
                <c:pt idx="84">
                  <c:v>0.6</c:v>
                </c:pt>
                <c:pt idx="85">
                  <c:v>0.6</c:v>
                </c:pt>
                <c:pt idx="86">
                  <c:v>0.6</c:v>
                </c:pt>
                <c:pt idx="87">
                  <c:v>0.6</c:v>
                </c:pt>
                <c:pt idx="88">
                  <c:v>0.6</c:v>
                </c:pt>
                <c:pt idx="89">
                  <c:v>0.6</c:v>
                </c:pt>
                <c:pt idx="90">
                  <c:v>0.6</c:v>
                </c:pt>
                <c:pt idx="91">
                  <c:v>0.6</c:v>
                </c:pt>
                <c:pt idx="92">
                  <c:v>0.6</c:v>
                </c:pt>
                <c:pt idx="93">
                  <c:v>0.6</c:v>
                </c:pt>
                <c:pt idx="94">
                  <c:v>0.6</c:v>
                </c:pt>
                <c:pt idx="95">
                  <c:v>0.6</c:v>
                </c:pt>
                <c:pt idx="96">
                  <c:v>0.6</c:v>
                </c:pt>
                <c:pt idx="97">
                  <c:v>0.6</c:v>
                </c:pt>
                <c:pt idx="98">
                  <c:v>0.6</c:v>
                </c:pt>
                <c:pt idx="99">
                  <c:v>0.6</c:v>
                </c:pt>
                <c:pt idx="100">
                  <c:v>0.6</c:v>
                </c:pt>
                <c:pt idx="101">
                  <c:v>0.6</c:v>
                </c:pt>
                <c:pt idx="102">
                  <c:v>0.6</c:v>
                </c:pt>
                <c:pt idx="103">
                  <c:v>0.6</c:v>
                </c:pt>
                <c:pt idx="104">
                  <c:v>0.6</c:v>
                </c:pt>
                <c:pt idx="105">
                  <c:v>0.6</c:v>
                </c:pt>
                <c:pt idx="106">
                  <c:v>0.6</c:v>
                </c:pt>
                <c:pt idx="107">
                  <c:v>0.6</c:v>
                </c:pt>
                <c:pt idx="108">
                  <c:v>0.6</c:v>
                </c:pt>
                <c:pt idx="109">
                  <c:v>0.6</c:v>
                </c:pt>
                <c:pt idx="110">
                  <c:v>0.6</c:v>
                </c:pt>
                <c:pt idx="111">
                  <c:v>0.6</c:v>
                </c:pt>
                <c:pt idx="112">
                  <c:v>0.6</c:v>
                </c:pt>
                <c:pt idx="113">
                  <c:v>0.6</c:v>
                </c:pt>
                <c:pt idx="114">
                  <c:v>0.6</c:v>
                </c:pt>
                <c:pt idx="115">
                  <c:v>0.6</c:v>
                </c:pt>
                <c:pt idx="116">
                  <c:v>0.6</c:v>
                </c:pt>
                <c:pt idx="117">
                  <c:v>0.6</c:v>
                </c:pt>
                <c:pt idx="118">
                  <c:v>0.6</c:v>
                </c:pt>
                <c:pt idx="119">
                  <c:v>0.6</c:v>
                </c:pt>
                <c:pt idx="120">
                  <c:v>0.6</c:v>
                </c:pt>
                <c:pt idx="121">
                  <c:v>0.6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0.6</c:v>
                </c:pt>
                <c:pt idx="127">
                  <c:v>0.6</c:v>
                </c:pt>
                <c:pt idx="128">
                  <c:v>0.6</c:v>
                </c:pt>
                <c:pt idx="129">
                  <c:v>0.6</c:v>
                </c:pt>
                <c:pt idx="130">
                  <c:v>0.6</c:v>
                </c:pt>
                <c:pt idx="131">
                  <c:v>0.6</c:v>
                </c:pt>
                <c:pt idx="132">
                  <c:v>0.6</c:v>
                </c:pt>
                <c:pt idx="133">
                  <c:v>0.6</c:v>
                </c:pt>
                <c:pt idx="134">
                  <c:v>0.6</c:v>
                </c:pt>
                <c:pt idx="135">
                  <c:v>0.6</c:v>
                </c:pt>
                <c:pt idx="136">
                  <c:v>0.6</c:v>
                </c:pt>
                <c:pt idx="137">
                  <c:v>0.6</c:v>
                </c:pt>
                <c:pt idx="138">
                  <c:v>0.6</c:v>
                </c:pt>
                <c:pt idx="139">
                  <c:v>0.6</c:v>
                </c:pt>
                <c:pt idx="140">
                  <c:v>0.6</c:v>
                </c:pt>
                <c:pt idx="141">
                  <c:v>0.6</c:v>
                </c:pt>
                <c:pt idx="142">
                  <c:v>0.6</c:v>
                </c:pt>
                <c:pt idx="143">
                  <c:v>0.6</c:v>
                </c:pt>
                <c:pt idx="144">
                  <c:v>0.6</c:v>
                </c:pt>
                <c:pt idx="145">
                  <c:v>0.6</c:v>
                </c:pt>
                <c:pt idx="146">
                  <c:v>0.6</c:v>
                </c:pt>
                <c:pt idx="147">
                  <c:v>0.6</c:v>
                </c:pt>
                <c:pt idx="148">
                  <c:v>0.6</c:v>
                </c:pt>
                <c:pt idx="149">
                  <c:v>0.6</c:v>
                </c:pt>
                <c:pt idx="150">
                  <c:v>0.6</c:v>
                </c:pt>
                <c:pt idx="151">
                  <c:v>0.6</c:v>
                </c:pt>
                <c:pt idx="152">
                  <c:v>0.6</c:v>
                </c:pt>
                <c:pt idx="153">
                  <c:v>0.6</c:v>
                </c:pt>
                <c:pt idx="154">
                  <c:v>0.6</c:v>
                </c:pt>
                <c:pt idx="155">
                  <c:v>0.6</c:v>
                </c:pt>
                <c:pt idx="156">
                  <c:v>0.6</c:v>
                </c:pt>
                <c:pt idx="157">
                  <c:v>0.6</c:v>
                </c:pt>
                <c:pt idx="158">
                  <c:v>0.6</c:v>
                </c:pt>
                <c:pt idx="159">
                  <c:v>0.6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0.6</c:v>
                </c:pt>
                <c:pt idx="165">
                  <c:v>0.6</c:v>
                </c:pt>
                <c:pt idx="166">
                  <c:v>0.6</c:v>
                </c:pt>
                <c:pt idx="167">
                  <c:v>0.6</c:v>
                </c:pt>
                <c:pt idx="168">
                  <c:v>0.6</c:v>
                </c:pt>
                <c:pt idx="169">
                  <c:v>0.6</c:v>
                </c:pt>
                <c:pt idx="170">
                  <c:v>0.6</c:v>
                </c:pt>
                <c:pt idx="171">
                  <c:v>0.6</c:v>
                </c:pt>
                <c:pt idx="172">
                  <c:v>0.6</c:v>
                </c:pt>
                <c:pt idx="173">
                  <c:v>0.6</c:v>
                </c:pt>
                <c:pt idx="174">
                  <c:v>0.6</c:v>
                </c:pt>
                <c:pt idx="175">
                  <c:v>0.6</c:v>
                </c:pt>
                <c:pt idx="176">
                  <c:v>0.6</c:v>
                </c:pt>
                <c:pt idx="177">
                  <c:v>0.6</c:v>
                </c:pt>
                <c:pt idx="178">
                  <c:v>0.6</c:v>
                </c:pt>
                <c:pt idx="179">
                  <c:v>0.6</c:v>
                </c:pt>
                <c:pt idx="180">
                  <c:v>0.6</c:v>
                </c:pt>
                <c:pt idx="181">
                  <c:v>0.6</c:v>
                </c:pt>
                <c:pt idx="182">
                  <c:v>0.6</c:v>
                </c:pt>
                <c:pt idx="183">
                  <c:v>0.6</c:v>
                </c:pt>
                <c:pt idx="184">
                  <c:v>0.6</c:v>
                </c:pt>
                <c:pt idx="185">
                  <c:v>0.6</c:v>
                </c:pt>
                <c:pt idx="186">
                  <c:v>0.6</c:v>
                </c:pt>
                <c:pt idx="187">
                  <c:v>0.6</c:v>
                </c:pt>
                <c:pt idx="188">
                  <c:v>0.6</c:v>
                </c:pt>
                <c:pt idx="189">
                  <c:v>0.6</c:v>
                </c:pt>
                <c:pt idx="190">
                  <c:v>0.6</c:v>
                </c:pt>
                <c:pt idx="191">
                  <c:v>0.6</c:v>
                </c:pt>
                <c:pt idx="192">
                  <c:v>0.6</c:v>
                </c:pt>
                <c:pt idx="193">
                  <c:v>0.6</c:v>
                </c:pt>
                <c:pt idx="194">
                  <c:v>0.6</c:v>
                </c:pt>
                <c:pt idx="195">
                  <c:v>0.6</c:v>
                </c:pt>
                <c:pt idx="196">
                  <c:v>0.6</c:v>
                </c:pt>
                <c:pt idx="197">
                  <c:v>0.6</c:v>
                </c:pt>
                <c:pt idx="198">
                  <c:v>0.6</c:v>
                </c:pt>
                <c:pt idx="199">
                  <c:v>0.6</c:v>
                </c:pt>
                <c:pt idx="200">
                  <c:v>0.6</c:v>
                </c:pt>
                <c:pt idx="201">
                  <c:v>0.6</c:v>
                </c:pt>
                <c:pt idx="202">
                  <c:v>0.6</c:v>
                </c:pt>
                <c:pt idx="203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49-4052-94C9-8D0BCFC479A3}"/>
            </c:ext>
          </c:extLst>
        </c:ser>
        <c:ser>
          <c:idx val="5"/>
          <c:order val="2"/>
          <c:tx>
            <c:v>Norm on Intval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's3'!$E$2:$E$367</c:f>
              <c:numCache>
                <c:formatCode>0.00</c:formatCode>
                <c:ptCount val="366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4.5</c:v>
                </c:pt>
                <c:pt idx="16">
                  <c:v>4.5</c:v>
                </c:pt>
                <c:pt idx="17">
                  <c:v>4.5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4.5</c:v>
                </c:pt>
                <c:pt idx="23">
                  <c:v>4.5</c:v>
                </c:pt>
                <c:pt idx="24">
                  <c:v>4.5</c:v>
                </c:pt>
                <c:pt idx="25">
                  <c:v>4.5</c:v>
                </c:pt>
                <c:pt idx="26">
                  <c:v>4.5</c:v>
                </c:pt>
                <c:pt idx="27">
                  <c:v>4.5</c:v>
                </c:pt>
                <c:pt idx="28">
                  <c:v>4.5</c:v>
                </c:pt>
                <c:pt idx="29">
                  <c:v>4.5</c:v>
                </c:pt>
                <c:pt idx="30">
                  <c:v>4.5</c:v>
                </c:pt>
                <c:pt idx="31">
                  <c:v>4.5</c:v>
                </c:pt>
                <c:pt idx="32">
                  <c:v>4.5</c:v>
                </c:pt>
                <c:pt idx="33">
                  <c:v>4.5</c:v>
                </c:pt>
                <c:pt idx="34">
                  <c:v>4.5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4.5</c:v>
                </c:pt>
                <c:pt idx="74">
                  <c:v>4.5</c:v>
                </c:pt>
                <c:pt idx="75">
                  <c:v>4.5</c:v>
                </c:pt>
                <c:pt idx="76">
                  <c:v>4.5</c:v>
                </c:pt>
                <c:pt idx="77">
                  <c:v>4.5</c:v>
                </c:pt>
                <c:pt idx="78">
                  <c:v>4.5</c:v>
                </c:pt>
                <c:pt idx="79">
                  <c:v>4.5</c:v>
                </c:pt>
                <c:pt idx="80">
                  <c:v>4.5</c:v>
                </c:pt>
                <c:pt idx="81">
                  <c:v>4.5</c:v>
                </c:pt>
                <c:pt idx="82">
                  <c:v>4.5</c:v>
                </c:pt>
                <c:pt idx="83">
                  <c:v>4.5</c:v>
                </c:pt>
                <c:pt idx="84">
                  <c:v>4.5</c:v>
                </c:pt>
                <c:pt idx="85">
                  <c:v>4.5</c:v>
                </c:pt>
                <c:pt idx="86">
                  <c:v>4.5999999999999996</c:v>
                </c:pt>
                <c:pt idx="87">
                  <c:v>4.7</c:v>
                </c:pt>
                <c:pt idx="88">
                  <c:v>4.8</c:v>
                </c:pt>
                <c:pt idx="89">
                  <c:v>4.9000000000000004</c:v>
                </c:pt>
                <c:pt idx="90">
                  <c:v>5</c:v>
                </c:pt>
                <c:pt idx="91">
                  <c:v>5.0999999999999996</c:v>
                </c:pt>
                <c:pt idx="92">
                  <c:v>5.2</c:v>
                </c:pt>
                <c:pt idx="93">
                  <c:v>5.3</c:v>
                </c:pt>
                <c:pt idx="94">
                  <c:v>5.4</c:v>
                </c:pt>
                <c:pt idx="95">
                  <c:v>5.5</c:v>
                </c:pt>
                <c:pt idx="96">
                  <c:v>5.6</c:v>
                </c:pt>
                <c:pt idx="97">
                  <c:v>5.7</c:v>
                </c:pt>
                <c:pt idx="98">
                  <c:v>5.8</c:v>
                </c:pt>
                <c:pt idx="99">
                  <c:v>5.9</c:v>
                </c:pt>
                <c:pt idx="100">
                  <c:v>6</c:v>
                </c:pt>
                <c:pt idx="101">
                  <c:v>6.1</c:v>
                </c:pt>
                <c:pt idx="102">
                  <c:v>6.2</c:v>
                </c:pt>
                <c:pt idx="103">
                  <c:v>6.3</c:v>
                </c:pt>
                <c:pt idx="104">
                  <c:v>6.4</c:v>
                </c:pt>
                <c:pt idx="105">
                  <c:v>6.5</c:v>
                </c:pt>
                <c:pt idx="106">
                  <c:v>6.6</c:v>
                </c:pt>
                <c:pt idx="107">
                  <c:v>6.7</c:v>
                </c:pt>
                <c:pt idx="108">
                  <c:v>6.8</c:v>
                </c:pt>
                <c:pt idx="109">
                  <c:v>6.9</c:v>
                </c:pt>
                <c:pt idx="110">
                  <c:v>7</c:v>
                </c:pt>
                <c:pt idx="111">
                  <c:v>7.1</c:v>
                </c:pt>
                <c:pt idx="112">
                  <c:v>7.2</c:v>
                </c:pt>
                <c:pt idx="113">
                  <c:v>7.3</c:v>
                </c:pt>
                <c:pt idx="114">
                  <c:v>7.4</c:v>
                </c:pt>
                <c:pt idx="115">
                  <c:v>7.5</c:v>
                </c:pt>
                <c:pt idx="116">
                  <c:v>7.6</c:v>
                </c:pt>
                <c:pt idx="117">
                  <c:v>7.7</c:v>
                </c:pt>
                <c:pt idx="118">
                  <c:v>7.8</c:v>
                </c:pt>
                <c:pt idx="119">
                  <c:v>7.9</c:v>
                </c:pt>
                <c:pt idx="120">
                  <c:v>8</c:v>
                </c:pt>
                <c:pt idx="121">
                  <c:v>8.1</c:v>
                </c:pt>
                <c:pt idx="122">
                  <c:v>8.1999999999999993</c:v>
                </c:pt>
                <c:pt idx="123">
                  <c:v>8.3000000000000007</c:v>
                </c:pt>
                <c:pt idx="124">
                  <c:v>8.4</c:v>
                </c:pt>
                <c:pt idx="125">
                  <c:v>8.5</c:v>
                </c:pt>
                <c:pt idx="126">
                  <c:v>8.6</c:v>
                </c:pt>
                <c:pt idx="127">
                  <c:v>8.6999999999999993</c:v>
                </c:pt>
                <c:pt idx="128">
                  <c:v>8.8000000000000007</c:v>
                </c:pt>
                <c:pt idx="129">
                  <c:v>8.9</c:v>
                </c:pt>
                <c:pt idx="130">
                  <c:v>9</c:v>
                </c:pt>
                <c:pt idx="131">
                  <c:v>9.1</c:v>
                </c:pt>
                <c:pt idx="132">
                  <c:v>9.1999999999999993</c:v>
                </c:pt>
                <c:pt idx="133">
                  <c:v>9.3000000000000007</c:v>
                </c:pt>
                <c:pt idx="134">
                  <c:v>9.4</c:v>
                </c:pt>
                <c:pt idx="135">
                  <c:v>9.5</c:v>
                </c:pt>
                <c:pt idx="136">
                  <c:v>9.6</c:v>
                </c:pt>
                <c:pt idx="137">
                  <c:v>9.6999999999999993</c:v>
                </c:pt>
                <c:pt idx="138">
                  <c:v>9.8000000000000007</c:v>
                </c:pt>
                <c:pt idx="139">
                  <c:v>9.9</c:v>
                </c:pt>
                <c:pt idx="140">
                  <c:v>10</c:v>
                </c:pt>
                <c:pt idx="141">
                  <c:v>10.1</c:v>
                </c:pt>
                <c:pt idx="142">
                  <c:v>10.199999999999999</c:v>
                </c:pt>
                <c:pt idx="143">
                  <c:v>10.3</c:v>
                </c:pt>
                <c:pt idx="144">
                  <c:v>10.4</c:v>
                </c:pt>
                <c:pt idx="145">
                  <c:v>10.5</c:v>
                </c:pt>
                <c:pt idx="146">
                  <c:v>10.5</c:v>
                </c:pt>
                <c:pt idx="147">
                  <c:v>10.5</c:v>
                </c:pt>
                <c:pt idx="148">
                  <c:v>10.5</c:v>
                </c:pt>
                <c:pt idx="149">
                  <c:v>10.5</c:v>
                </c:pt>
                <c:pt idx="150">
                  <c:v>10.5</c:v>
                </c:pt>
                <c:pt idx="151">
                  <c:v>10.5</c:v>
                </c:pt>
                <c:pt idx="152">
                  <c:v>10.5</c:v>
                </c:pt>
                <c:pt idx="153">
                  <c:v>10.5</c:v>
                </c:pt>
                <c:pt idx="154">
                  <c:v>10.5</c:v>
                </c:pt>
                <c:pt idx="155">
                  <c:v>10.5</c:v>
                </c:pt>
                <c:pt idx="156">
                  <c:v>10.5</c:v>
                </c:pt>
                <c:pt idx="157">
                  <c:v>10.5</c:v>
                </c:pt>
                <c:pt idx="158">
                  <c:v>10.5</c:v>
                </c:pt>
                <c:pt idx="159">
                  <c:v>10.5</c:v>
                </c:pt>
                <c:pt idx="160">
                  <c:v>10.5</c:v>
                </c:pt>
                <c:pt idx="161">
                  <c:v>10.5</c:v>
                </c:pt>
                <c:pt idx="162">
                  <c:v>10.5</c:v>
                </c:pt>
                <c:pt idx="163">
                  <c:v>10.5</c:v>
                </c:pt>
                <c:pt idx="164">
                  <c:v>10.5</c:v>
                </c:pt>
                <c:pt idx="165">
                  <c:v>10.5</c:v>
                </c:pt>
                <c:pt idx="166">
                  <c:v>10.5</c:v>
                </c:pt>
                <c:pt idx="167">
                  <c:v>10.5</c:v>
                </c:pt>
                <c:pt idx="168">
                  <c:v>10.5</c:v>
                </c:pt>
                <c:pt idx="169">
                  <c:v>10.5</c:v>
                </c:pt>
                <c:pt idx="170">
                  <c:v>10.5</c:v>
                </c:pt>
                <c:pt idx="171">
                  <c:v>10.5</c:v>
                </c:pt>
                <c:pt idx="172">
                  <c:v>10.5</c:v>
                </c:pt>
                <c:pt idx="173">
                  <c:v>10.5</c:v>
                </c:pt>
                <c:pt idx="174">
                  <c:v>10.5</c:v>
                </c:pt>
                <c:pt idx="175">
                  <c:v>10.5</c:v>
                </c:pt>
                <c:pt idx="176">
                  <c:v>10.5</c:v>
                </c:pt>
                <c:pt idx="177">
                  <c:v>10.5</c:v>
                </c:pt>
                <c:pt idx="178">
                  <c:v>10.5</c:v>
                </c:pt>
                <c:pt idx="179">
                  <c:v>10.5</c:v>
                </c:pt>
                <c:pt idx="180">
                  <c:v>10.5</c:v>
                </c:pt>
                <c:pt idx="181">
                  <c:v>10.5</c:v>
                </c:pt>
                <c:pt idx="182">
                  <c:v>10.5</c:v>
                </c:pt>
                <c:pt idx="183">
                  <c:v>10.5</c:v>
                </c:pt>
                <c:pt idx="184">
                  <c:v>10.5</c:v>
                </c:pt>
                <c:pt idx="185">
                  <c:v>10.5</c:v>
                </c:pt>
                <c:pt idx="186">
                  <c:v>10.5</c:v>
                </c:pt>
                <c:pt idx="187">
                  <c:v>10.5</c:v>
                </c:pt>
                <c:pt idx="188">
                  <c:v>10.5</c:v>
                </c:pt>
                <c:pt idx="189">
                  <c:v>10.5</c:v>
                </c:pt>
                <c:pt idx="190">
                  <c:v>10.5</c:v>
                </c:pt>
                <c:pt idx="191">
                  <c:v>10.5</c:v>
                </c:pt>
                <c:pt idx="192">
                  <c:v>10.5</c:v>
                </c:pt>
                <c:pt idx="193">
                  <c:v>10.5</c:v>
                </c:pt>
                <c:pt idx="194">
                  <c:v>10.5</c:v>
                </c:pt>
                <c:pt idx="195">
                  <c:v>10.5</c:v>
                </c:pt>
                <c:pt idx="196">
                  <c:v>10.5</c:v>
                </c:pt>
                <c:pt idx="197">
                  <c:v>10.5</c:v>
                </c:pt>
                <c:pt idx="198">
                  <c:v>10.5</c:v>
                </c:pt>
                <c:pt idx="199">
                  <c:v>10.5</c:v>
                </c:pt>
                <c:pt idx="200">
                  <c:v>10.5</c:v>
                </c:pt>
                <c:pt idx="201">
                  <c:v>10.5</c:v>
                </c:pt>
                <c:pt idx="202">
                  <c:v>10.5</c:v>
                </c:pt>
                <c:pt idx="203">
                  <c:v>10.5</c:v>
                </c:pt>
                <c:pt idx="204">
                  <c:v>10.5</c:v>
                </c:pt>
                <c:pt idx="205">
                  <c:v>10.5</c:v>
                </c:pt>
                <c:pt idx="206">
                  <c:v>10.5</c:v>
                </c:pt>
                <c:pt idx="207">
                  <c:v>10.5</c:v>
                </c:pt>
                <c:pt idx="208">
                  <c:v>10.5</c:v>
                </c:pt>
                <c:pt idx="209">
                  <c:v>10.5</c:v>
                </c:pt>
                <c:pt idx="210">
                  <c:v>10.5</c:v>
                </c:pt>
                <c:pt idx="211">
                  <c:v>10.5</c:v>
                </c:pt>
                <c:pt idx="212">
                  <c:v>10.5</c:v>
                </c:pt>
                <c:pt idx="213">
                  <c:v>10.5</c:v>
                </c:pt>
                <c:pt idx="214">
                  <c:v>10.5</c:v>
                </c:pt>
                <c:pt idx="215">
                  <c:v>10.5</c:v>
                </c:pt>
                <c:pt idx="216">
                  <c:v>10.5</c:v>
                </c:pt>
                <c:pt idx="217">
                  <c:v>10.5</c:v>
                </c:pt>
                <c:pt idx="218">
                  <c:v>10.5</c:v>
                </c:pt>
                <c:pt idx="219">
                  <c:v>10.5</c:v>
                </c:pt>
                <c:pt idx="220">
                  <c:v>10.5</c:v>
                </c:pt>
                <c:pt idx="221">
                  <c:v>10.5</c:v>
                </c:pt>
                <c:pt idx="222">
                  <c:v>10.5</c:v>
                </c:pt>
                <c:pt idx="223">
                  <c:v>10.5</c:v>
                </c:pt>
                <c:pt idx="224">
                  <c:v>10.5</c:v>
                </c:pt>
                <c:pt idx="225">
                  <c:v>10.5</c:v>
                </c:pt>
                <c:pt idx="226">
                  <c:v>10.5</c:v>
                </c:pt>
                <c:pt idx="227">
                  <c:v>10.5</c:v>
                </c:pt>
                <c:pt idx="228">
                  <c:v>10.5</c:v>
                </c:pt>
                <c:pt idx="229">
                  <c:v>10.5</c:v>
                </c:pt>
                <c:pt idx="230">
                  <c:v>10.5</c:v>
                </c:pt>
                <c:pt idx="231">
                  <c:v>10.5</c:v>
                </c:pt>
                <c:pt idx="232">
                  <c:v>10.5</c:v>
                </c:pt>
                <c:pt idx="233">
                  <c:v>10.5</c:v>
                </c:pt>
                <c:pt idx="234">
                  <c:v>10.5</c:v>
                </c:pt>
                <c:pt idx="235">
                  <c:v>10.5</c:v>
                </c:pt>
                <c:pt idx="236">
                  <c:v>10.5</c:v>
                </c:pt>
                <c:pt idx="237">
                  <c:v>10.5</c:v>
                </c:pt>
                <c:pt idx="238">
                  <c:v>10.5</c:v>
                </c:pt>
                <c:pt idx="239">
                  <c:v>10.5</c:v>
                </c:pt>
                <c:pt idx="240">
                  <c:v>10.5</c:v>
                </c:pt>
                <c:pt idx="241">
                  <c:v>10.5</c:v>
                </c:pt>
                <c:pt idx="242">
                  <c:v>10.5</c:v>
                </c:pt>
                <c:pt idx="243">
                  <c:v>10.5</c:v>
                </c:pt>
                <c:pt idx="244">
                  <c:v>10.5</c:v>
                </c:pt>
                <c:pt idx="245">
                  <c:v>10.5</c:v>
                </c:pt>
                <c:pt idx="246">
                  <c:v>10.5</c:v>
                </c:pt>
                <c:pt idx="247">
                  <c:v>10.5</c:v>
                </c:pt>
                <c:pt idx="248">
                  <c:v>10.5</c:v>
                </c:pt>
                <c:pt idx="249">
                  <c:v>10.5</c:v>
                </c:pt>
                <c:pt idx="250">
                  <c:v>10.5</c:v>
                </c:pt>
                <c:pt idx="251">
                  <c:v>10.5</c:v>
                </c:pt>
                <c:pt idx="252">
                  <c:v>10.5</c:v>
                </c:pt>
                <c:pt idx="253">
                  <c:v>10.5</c:v>
                </c:pt>
                <c:pt idx="254">
                  <c:v>10.5</c:v>
                </c:pt>
                <c:pt idx="255">
                  <c:v>10.5</c:v>
                </c:pt>
                <c:pt idx="256">
                  <c:v>10.5</c:v>
                </c:pt>
                <c:pt idx="257">
                  <c:v>10.5</c:v>
                </c:pt>
                <c:pt idx="258">
                  <c:v>10.5</c:v>
                </c:pt>
                <c:pt idx="259">
                  <c:v>10.5</c:v>
                </c:pt>
                <c:pt idx="260">
                  <c:v>10.5</c:v>
                </c:pt>
                <c:pt idx="261">
                  <c:v>10.5</c:v>
                </c:pt>
                <c:pt idx="262">
                  <c:v>10.5</c:v>
                </c:pt>
                <c:pt idx="263">
                  <c:v>10.5</c:v>
                </c:pt>
                <c:pt idx="264">
                  <c:v>10.5</c:v>
                </c:pt>
                <c:pt idx="265">
                  <c:v>10.5</c:v>
                </c:pt>
                <c:pt idx="266">
                  <c:v>10.5</c:v>
                </c:pt>
                <c:pt idx="267">
                  <c:v>10.5</c:v>
                </c:pt>
                <c:pt idx="268">
                  <c:v>10.5</c:v>
                </c:pt>
                <c:pt idx="269">
                  <c:v>10.5</c:v>
                </c:pt>
                <c:pt idx="270">
                  <c:v>10.5</c:v>
                </c:pt>
                <c:pt idx="271">
                  <c:v>10.5</c:v>
                </c:pt>
                <c:pt idx="272">
                  <c:v>10.5</c:v>
                </c:pt>
                <c:pt idx="273">
                  <c:v>10.5</c:v>
                </c:pt>
                <c:pt idx="274">
                  <c:v>10.5</c:v>
                </c:pt>
                <c:pt idx="275">
                  <c:v>10.5</c:v>
                </c:pt>
                <c:pt idx="276">
                  <c:v>10.5</c:v>
                </c:pt>
                <c:pt idx="277">
                  <c:v>10.5</c:v>
                </c:pt>
                <c:pt idx="278">
                  <c:v>10.5</c:v>
                </c:pt>
                <c:pt idx="279">
                  <c:v>10.5</c:v>
                </c:pt>
                <c:pt idx="280">
                  <c:v>10.5</c:v>
                </c:pt>
                <c:pt idx="281">
                  <c:v>10.5</c:v>
                </c:pt>
                <c:pt idx="282">
                  <c:v>10.5</c:v>
                </c:pt>
                <c:pt idx="283">
                  <c:v>10.5</c:v>
                </c:pt>
                <c:pt idx="284">
                  <c:v>10.5</c:v>
                </c:pt>
                <c:pt idx="285">
                  <c:v>10.5</c:v>
                </c:pt>
                <c:pt idx="286">
                  <c:v>10.5</c:v>
                </c:pt>
                <c:pt idx="287">
                  <c:v>10.5</c:v>
                </c:pt>
                <c:pt idx="288">
                  <c:v>10.5</c:v>
                </c:pt>
                <c:pt idx="289">
                  <c:v>10.5</c:v>
                </c:pt>
                <c:pt idx="290">
                  <c:v>10.5</c:v>
                </c:pt>
                <c:pt idx="291">
                  <c:v>10.5</c:v>
                </c:pt>
                <c:pt idx="292">
                  <c:v>10.5</c:v>
                </c:pt>
                <c:pt idx="293">
                  <c:v>10.5</c:v>
                </c:pt>
                <c:pt idx="294">
                  <c:v>10.5</c:v>
                </c:pt>
                <c:pt idx="295">
                  <c:v>10.5</c:v>
                </c:pt>
                <c:pt idx="296">
                  <c:v>10.5</c:v>
                </c:pt>
                <c:pt idx="297">
                  <c:v>10.5</c:v>
                </c:pt>
                <c:pt idx="298">
                  <c:v>10.5</c:v>
                </c:pt>
                <c:pt idx="299">
                  <c:v>10.5</c:v>
                </c:pt>
                <c:pt idx="300">
                  <c:v>10.5</c:v>
                </c:pt>
                <c:pt idx="301">
                  <c:v>10.5</c:v>
                </c:pt>
                <c:pt idx="302">
                  <c:v>10.5</c:v>
                </c:pt>
                <c:pt idx="303">
                  <c:v>10.5</c:v>
                </c:pt>
                <c:pt idx="304">
                  <c:v>10.5</c:v>
                </c:pt>
                <c:pt idx="305">
                  <c:v>10.5</c:v>
                </c:pt>
                <c:pt idx="306">
                  <c:v>10.5</c:v>
                </c:pt>
                <c:pt idx="307">
                  <c:v>10.5</c:v>
                </c:pt>
                <c:pt idx="308">
                  <c:v>10.5</c:v>
                </c:pt>
                <c:pt idx="309">
                  <c:v>10.5</c:v>
                </c:pt>
                <c:pt idx="310">
                  <c:v>10.5</c:v>
                </c:pt>
                <c:pt idx="311">
                  <c:v>10.5</c:v>
                </c:pt>
                <c:pt idx="312">
                  <c:v>10.5</c:v>
                </c:pt>
                <c:pt idx="313">
                  <c:v>10.5</c:v>
                </c:pt>
                <c:pt idx="314">
                  <c:v>10.5</c:v>
                </c:pt>
                <c:pt idx="315">
                  <c:v>10.5</c:v>
                </c:pt>
                <c:pt idx="316">
                  <c:v>10.5</c:v>
                </c:pt>
                <c:pt idx="317">
                  <c:v>10.5</c:v>
                </c:pt>
                <c:pt idx="318">
                  <c:v>10.5</c:v>
                </c:pt>
                <c:pt idx="319">
                  <c:v>10.5</c:v>
                </c:pt>
                <c:pt idx="320">
                  <c:v>10.5</c:v>
                </c:pt>
                <c:pt idx="321">
                  <c:v>10.5</c:v>
                </c:pt>
                <c:pt idx="322">
                  <c:v>10.5</c:v>
                </c:pt>
                <c:pt idx="323">
                  <c:v>10.5</c:v>
                </c:pt>
                <c:pt idx="324">
                  <c:v>10.5</c:v>
                </c:pt>
                <c:pt idx="325">
                  <c:v>10.5</c:v>
                </c:pt>
                <c:pt idx="326">
                  <c:v>10.5</c:v>
                </c:pt>
                <c:pt idx="327">
                  <c:v>10.5</c:v>
                </c:pt>
                <c:pt idx="328">
                  <c:v>10.5</c:v>
                </c:pt>
                <c:pt idx="329">
                  <c:v>10.5</c:v>
                </c:pt>
                <c:pt idx="330">
                  <c:v>10.5</c:v>
                </c:pt>
                <c:pt idx="331">
                  <c:v>10.5</c:v>
                </c:pt>
                <c:pt idx="332">
                  <c:v>10.5</c:v>
                </c:pt>
                <c:pt idx="333">
                  <c:v>10.5</c:v>
                </c:pt>
                <c:pt idx="334">
                  <c:v>10.5</c:v>
                </c:pt>
                <c:pt idx="335">
                  <c:v>10.5</c:v>
                </c:pt>
                <c:pt idx="336">
                  <c:v>10.5</c:v>
                </c:pt>
                <c:pt idx="337">
                  <c:v>10.5</c:v>
                </c:pt>
                <c:pt idx="338">
                  <c:v>10.5</c:v>
                </c:pt>
                <c:pt idx="339">
                  <c:v>10.5</c:v>
                </c:pt>
                <c:pt idx="340">
                  <c:v>10.5</c:v>
                </c:pt>
                <c:pt idx="341">
                  <c:v>10.5</c:v>
                </c:pt>
                <c:pt idx="342">
                  <c:v>10.5</c:v>
                </c:pt>
                <c:pt idx="343">
                  <c:v>10.5</c:v>
                </c:pt>
                <c:pt idx="344">
                  <c:v>10.5</c:v>
                </c:pt>
                <c:pt idx="345">
                  <c:v>10.5</c:v>
                </c:pt>
                <c:pt idx="346">
                  <c:v>10.5</c:v>
                </c:pt>
                <c:pt idx="347">
                  <c:v>10.5</c:v>
                </c:pt>
                <c:pt idx="348">
                  <c:v>10.5</c:v>
                </c:pt>
                <c:pt idx="349">
                  <c:v>10.5</c:v>
                </c:pt>
                <c:pt idx="350">
                  <c:v>10.5</c:v>
                </c:pt>
                <c:pt idx="351">
                  <c:v>10.5</c:v>
                </c:pt>
                <c:pt idx="352">
                  <c:v>10.5</c:v>
                </c:pt>
                <c:pt idx="353">
                  <c:v>10.5</c:v>
                </c:pt>
                <c:pt idx="354">
                  <c:v>10.5</c:v>
                </c:pt>
                <c:pt idx="355">
                  <c:v>10.5</c:v>
                </c:pt>
                <c:pt idx="356">
                  <c:v>10.5</c:v>
                </c:pt>
                <c:pt idx="357">
                  <c:v>10.5</c:v>
                </c:pt>
                <c:pt idx="358">
                  <c:v>10.5</c:v>
                </c:pt>
                <c:pt idx="359">
                  <c:v>10.5</c:v>
                </c:pt>
                <c:pt idx="360">
                  <c:v>10.5</c:v>
                </c:pt>
                <c:pt idx="361">
                  <c:v>10.5</c:v>
                </c:pt>
                <c:pt idx="362">
                  <c:v>10.5</c:v>
                </c:pt>
                <c:pt idx="363">
                  <c:v>10.5</c:v>
                </c:pt>
                <c:pt idx="364">
                  <c:v>10.5</c:v>
                </c:pt>
                <c:pt idx="365">
                  <c:v>10.5</c:v>
                </c:pt>
              </c:numCache>
            </c:numRef>
          </c:xVal>
          <c:yVal>
            <c:numRef>
              <c:f>'s3'!$F$2:$F$367</c:f>
              <c:numCache>
                <c:formatCode>0.00</c:formatCode>
                <c:ptCount val="366"/>
                <c:pt idx="0">
                  <c:v>0.67388869581845023</c:v>
                </c:pt>
                <c:pt idx="1">
                  <c:v>0.67388869581845023</c:v>
                </c:pt>
                <c:pt idx="2">
                  <c:v>0.67388869581845023</c:v>
                </c:pt>
                <c:pt idx="3">
                  <c:v>0.67388869581845023</c:v>
                </c:pt>
                <c:pt idx="4">
                  <c:v>0.67388869581845023</c:v>
                </c:pt>
                <c:pt idx="5">
                  <c:v>0.67388869581845023</c:v>
                </c:pt>
                <c:pt idx="6">
                  <c:v>0.67388869581845023</c:v>
                </c:pt>
                <c:pt idx="7">
                  <c:v>0.67388869581845023</c:v>
                </c:pt>
                <c:pt idx="8">
                  <c:v>0.67388869581845023</c:v>
                </c:pt>
                <c:pt idx="9">
                  <c:v>0.67388869581845023</c:v>
                </c:pt>
                <c:pt idx="10">
                  <c:v>0.67388869581845023</c:v>
                </c:pt>
                <c:pt idx="11">
                  <c:v>0.67388869581845023</c:v>
                </c:pt>
                <c:pt idx="12">
                  <c:v>0.67388869581845023</c:v>
                </c:pt>
                <c:pt idx="13">
                  <c:v>0.67388869581845023</c:v>
                </c:pt>
                <c:pt idx="14">
                  <c:v>0.67388869581845023</c:v>
                </c:pt>
                <c:pt idx="15">
                  <c:v>0.67388869581845023</c:v>
                </c:pt>
                <c:pt idx="16">
                  <c:v>0.67388869581845023</c:v>
                </c:pt>
                <c:pt idx="17">
                  <c:v>0.67388869581845023</c:v>
                </c:pt>
                <c:pt idx="18">
                  <c:v>0.67388869581845023</c:v>
                </c:pt>
                <c:pt idx="19">
                  <c:v>0.67388869581845023</c:v>
                </c:pt>
                <c:pt idx="20">
                  <c:v>0.67388869581845023</c:v>
                </c:pt>
                <c:pt idx="21">
                  <c:v>0.67388869581845023</c:v>
                </c:pt>
                <c:pt idx="22">
                  <c:v>0.67388869581845023</c:v>
                </c:pt>
                <c:pt idx="23">
                  <c:v>0.67388869581845023</c:v>
                </c:pt>
                <c:pt idx="24">
                  <c:v>0.67388869581845023</c:v>
                </c:pt>
                <c:pt idx="25">
                  <c:v>0.67388869581845023</c:v>
                </c:pt>
                <c:pt idx="26">
                  <c:v>0.67388869581845023</c:v>
                </c:pt>
                <c:pt idx="27">
                  <c:v>0.67388869581845023</c:v>
                </c:pt>
                <c:pt idx="28">
                  <c:v>0.67388869581845023</c:v>
                </c:pt>
                <c:pt idx="29">
                  <c:v>0.67388869581845023</c:v>
                </c:pt>
                <c:pt idx="30">
                  <c:v>0.67388869581845023</c:v>
                </c:pt>
                <c:pt idx="31">
                  <c:v>0.67388869581845023</c:v>
                </c:pt>
                <c:pt idx="32">
                  <c:v>0.67388869581845023</c:v>
                </c:pt>
                <c:pt idx="33">
                  <c:v>0.67388869581845023</c:v>
                </c:pt>
                <c:pt idx="34">
                  <c:v>0.67388869581845023</c:v>
                </c:pt>
                <c:pt idx="35">
                  <c:v>0.67388869581845023</c:v>
                </c:pt>
                <c:pt idx="36">
                  <c:v>0.67388869581845023</c:v>
                </c:pt>
                <c:pt idx="37">
                  <c:v>0.67388869581845023</c:v>
                </c:pt>
                <c:pt idx="38">
                  <c:v>0.67388869581845023</c:v>
                </c:pt>
                <c:pt idx="39">
                  <c:v>0.67388869581845023</c:v>
                </c:pt>
                <c:pt idx="40">
                  <c:v>0.67388869581845023</c:v>
                </c:pt>
                <c:pt idx="41">
                  <c:v>0.67388869581845023</c:v>
                </c:pt>
                <c:pt idx="42">
                  <c:v>0.67388869581845023</c:v>
                </c:pt>
                <c:pt idx="43">
                  <c:v>0.67388869581845023</c:v>
                </c:pt>
                <c:pt idx="44">
                  <c:v>0.67388869581845023</c:v>
                </c:pt>
                <c:pt idx="45">
                  <c:v>0.67388869581845023</c:v>
                </c:pt>
                <c:pt idx="46">
                  <c:v>0.67388869581845023</c:v>
                </c:pt>
                <c:pt idx="47">
                  <c:v>0.67388869581845023</c:v>
                </c:pt>
                <c:pt idx="48">
                  <c:v>0.67388869581845023</c:v>
                </c:pt>
                <c:pt idx="49">
                  <c:v>0.67388869581845023</c:v>
                </c:pt>
                <c:pt idx="50">
                  <c:v>0.67388869581845023</c:v>
                </c:pt>
                <c:pt idx="51">
                  <c:v>0.67388869581845023</c:v>
                </c:pt>
                <c:pt idx="52">
                  <c:v>0.67388869581845023</c:v>
                </c:pt>
                <c:pt idx="53">
                  <c:v>0.67388869581845023</c:v>
                </c:pt>
                <c:pt idx="54">
                  <c:v>0.67388869581845023</c:v>
                </c:pt>
                <c:pt idx="55">
                  <c:v>0.67388869581845023</c:v>
                </c:pt>
                <c:pt idx="56">
                  <c:v>0.67388869581845023</c:v>
                </c:pt>
                <c:pt idx="57">
                  <c:v>0.67388869581845023</c:v>
                </c:pt>
                <c:pt idx="58">
                  <c:v>0.67388869581845023</c:v>
                </c:pt>
                <c:pt idx="59">
                  <c:v>0.67388869581845023</c:v>
                </c:pt>
                <c:pt idx="60">
                  <c:v>0.67388869581845023</c:v>
                </c:pt>
                <c:pt idx="61">
                  <c:v>0.67388869581845023</c:v>
                </c:pt>
                <c:pt idx="62">
                  <c:v>0.67388869581845023</c:v>
                </c:pt>
                <c:pt idx="63">
                  <c:v>0.67388869581845023</c:v>
                </c:pt>
                <c:pt idx="64">
                  <c:v>0.67388869581845023</c:v>
                </c:pt>
                <c:pt idx="65">
                  <c:v>0.67388869581845023</c:v>
                </c:pt>
                <c:pt idx="66">
                  <c:v>0.67388869581845023</c:v>
                </c:pt>
                <c:pt idx="67">
                  <c:v>0.67388869581845023</c:v>
                </c:pt>
                <c:pt idx="68">
                  <c:v>0.67388869581845023</c:v>
                </c:pt>
                <c:pt idx="69">
                  <c:v>0.67388869581845023</c:v>
                </c:pt>
                <c:pt idx="70">
                  <c:v>0.67388869581845023</c:v>
                </c:pt>
                <c:pt idx="71">
                  <c:v>0.67388869581845023</c:v>
                </c:pt>
                <c:pt idx="72">
                  <c:v>0.67388869581845023</c:v>
                </c:pt>
                <c:pt idx="73">
                  <c:v>0.67388869581845023</c:v>
                </c:pt>
                <c:pt idx="74">
                  <c:v>0.67388869581845023</c:v>
                </c:pt>
                <c:pt idx="75">
                  <c:v>0.67388869581845023</c:v>
                </c:pt>
                <c:pt idx="76">
                  <c:v>0.67388869581845023</c:v>
                </c:pt>
                <c:pt idx="77">
                  <c:v>0.67388869581845023</c:v>
                </c:pt>
                <c:pt idx="78">
                  <c:v>0.67388869581845023</c:v>
                </c:pt>
                <c:pt idx="79">
                  <c:v>0.67388869581845023</c:v>
                </c:pt>
                <c:pt idx="80">
                  <c:v>0.67388869581845023</c:v>
                </c:pt>
                <c:pt idx="81">
                  <c:v>0.67388869581845023</c:v>
                </c:pt>
                <c:pt idx="82">
                  <c:v>0.67388869581845023</c:v>
                </c:pt>
                <c:pt idx="83">
                  <c:v>0.67388869581845023</c:v>
                </c:pt>
                <c:pt idx="84">
                  <c:v>0.67388869581845023</c:v>
                </c:pt>
                <c:pt idx="85">
                  <c:v>0.67388869581845023</c:v>
                </c:pt>
                <c:pt idx="86">
                  <c:v>0.67815939963883753</c:v>
                </c:pt>
                <c:pt idx="87">
                  <c:v>0.68251961649793669</c:v>
                </c:pt>
                <c:pt idx="88">
                  <c:v>0.68695728257524602</c:v>
                </c:pt>
                <c:pt idx="89">
                  <c:v>0.69145921943213173</c:v>
                </c:pt>
                <c:pt idx="90">
                  <c:v>0.69601117704450499</c:v>
                </c:pt>
                <c:pt idx="91">
                  <c:v>0.70059788955874347</c:v>
                </c:pt>
                <c:pt idx="92">
                  <c:v>0.70520314377671489</c:v>
                </c:pt>
                <c:pt idx="93">
                  <c:v>0.70980986020248182</c:v>
                </c:pt>
                <c:pt idx="94">
                  <c:v>0.71440018630398372</c:v>
                </c:pt>
                <c:pt idx="95">
                  <c:v>0.71895560146054371</c:v>
                </c:pt>
                <c:pt idx="96">
                  <c:v>0.72345703288448937</c:v>
                </c:pt>
                <c:pt idx="97">
                  <c:v>0.72788498162567927</c:v>
                </c:pt>
                <c:pt idx="98">
                  <c:v>0.73221965759456298</c:v>
                </c:pt>
                <c:pt idx="99">
                  <c:v>0.73644112237584647</c:v>
                </c:pt>
                <c:pt idx="100">
                  <c:v>0.74052943845410912</c:v>
                </c:pt>
                <c:pt idx="101">
                  <c:v>0.74446482333791808</c:v>
                </c:pt>
                <c:pt idx="102">
                  <c:v>0.74822780695300972</c:v>
                </c:pt>
                <c:pt idx="103">
                  <c:v>0.75179939058058842</c:v>
                </c:pt>
                <c:pt idx="104">
                  <c:v>0.75516120554603461</c:v>
                </c:pt>
                <c:pt idx="105">
                  <c:v>0.75829566981823127</c:v>
                </c:pt>
                <c:pt idx="106">
                  <c:v>0.76118614066178214</c:v>
                </c:pt>
                <c:pt idx="107">
                  <c:v>0.76381706149459772</c:v>
                </c:pt>
                <c:pt idx="108">
                  <c:v>0.76617410114214524</c:v>
                </c:pt>
                <c:pt idx="109">
                  <c:v>0.76824428374701725</c:v>
                </c:pt>
                <c:pt idx="110">
                  <c:v>0.77001610768776751</c:v>
                </c:pt>
                <c:pt idx="111">
                  <c:v>0.77147965198303525</c:v>
                </c:pt>
                <c:pt idx="112">
                  <c:v>0.77262666880411845</c:v>
                </c:pt>
                <c:pt idx="113">
                  <c:v>0.77345066088919368</c:v>
                </c:pt>
                <c:pt idx="114">
                  <c:v>0.77394694284263243</c:v>
                </c:pt>
                <c:pt idx="115">
                  <c:v>0.77411268551027268</c:v>
                </c:pt>
                <c:pt idx="116">
                  <c:v>0.77394694284263243</c:v>
                </c:pt>
                <c:pt idx="117">
                  <c:v>0.77345066088919368</c:v>
                </c:pt>
                <c:pt idx="118">
                  <c:v>0.77262666880411845</c:v>
                </c:pt>
                <c:pt idx="119">
                  <c:v>0.77147965198303525</c:v>
                </c:pt>
                <c:pt idx="120">
                  <c:v>0.77001610768776751</c:v>
                </c:pt>
                <c:pt idx="121">
                  <c:v>0.76824428374701725</c:v>
                </c:pt>
                <c:pt idx="122">
                  <c:v>0.76617410114214535</c:v>
                </c:pt>
                <c:pt idx="123">
                  <c:v>0.7638170614945976</c:v>
                </c:pt>
                <c:pt idx="124">
                  <c:v>0.76118614066178214</c:v>
                </c:pt>
                <c:pt idx="125">
                  <c:v>0.75829566981823127</c:v>
                </c:pt>
                <c:pt idx="126">
                  <c:v>0.75516120554603461</c:v>
                </c:pt>
                <c:pt idx="127">
                  <c:v>0.75179939058058842</c:v>
                </c:pt>
                <c:pt idx="128">
                  <c:v>0.74822780695300972</c:v>
                </c:pt>
                <c:pt idx="129">
                  <c:v>0.74446482333791808</c:v>
                </c:pt>
                <c:pt idx="130">
                  <c:v>0.74052943845410912</c:v>
                </c:pt>
                <c:pt idx="131">
                  <c:v>0.73644112237584647</c:v>
                </c:pt>
                <c:pt idx="132">
                  <c:v>0.73221965759456298</c:v>
                </c:pt>
                <c:pt idx="133">
                  <c:v>0.72788498162567916</c:v>
                </c:pt>
                <c:pt idx="134">
                  <c:v>0.72345703288448937</c:v>
                </c:pt>
                <c:pt idx="135">
                  <c:v>0.71895560146054371</c:v>
                </c:pt>
                <c:pt idx="136">
                  <c:v>0.71440018630398372</c:v>
                </c:pt>
                <c:pt idx="137">
                  <c:v>0.70980986020248193</c:v>
                </c:pt>
                <c:pt idx="138">
                  <c:v>0.70520314377671478</c:v>
                </c:pt>
                <c:pt idx="139">
                  <c:v>0.70059788955874347</c:v>
                </c:pt>
                <c:pt idx="140">
                  <c:v>0.69601117704450499</c:v>
                </c:pt>
                <c:pt idx="141">
                  <c:v>0.69145921943213173</c:v>
                </c:pt>
                <c:pt idx="142">
                  <c:v>0.68695728257524602</c:v>
                </c:pt>
                <c:pt idx="143">
                  <c:v>0.68251961649793658</c:v>
                </c:pt>
                <c:pt idx="144">
                  <c:v>0.67815939963883753</c:v>
                </c:pt>
                <c:pt idx="145">
                  <c:v>0.67388869581845023</c:v>
                </c:pt>
                <c:pt idx="146">
                  <c:v>0.67388869581845023</c:v>
                </c:pt>
                <c:pt idx="147">
                  <c:v>0.67388869581845023</c:v>
                </c:pt>
                <c:pt idx="148">
                  <c:v>0.67388869581845023</c:v>
                </c:pt>
                <c:pt idx="149">
                  <c:v>0.67388869581845023</c:v>
                </c:pt>
                <c:pt idx="150">
                  <c:v>0.67388869581845023</c:v>
                </c:pt>
                <c:pt idx="151">
                  <c:v>0.67388869581845023</c:v>
                </c:pt>
                <c:pt idx="152">
                  <c:v>0.67388869581845023</c:v>
                </c:pt>
                <c:pt idx="153">
                  <c:v>0.67388869581845023</c:v>
                </c:pt>
                <c:pt idx="154">
                  <c:v>0.67388869581845023</c:v>
                </c:pt>
                <c:pt idx="155">
                  <c:v>0.67388869581845023</c:v>
                </c:pt>
                <c:pt idx="156">
                  <c:v>0.67388869581845023</c:v>
                </c:pt>
                <c:pt idx="157">
                  <c:v>0.67388869581845023</c:v>
                </c:pt>
                <c:pt idx="158">
                  <c:v>0.67388869581845023</c:v>
                </c:pt>
                <c:pt idx="159">
                  <c:v>0.67388869581845023</c:v>
                </c:pt>
                <c:pt idx="160">
                  <c:v>0.67388869581845023</c:v>
                </c:pt>
                <c:pt idx="161">
                  <c:v>0.67388869581845023</c:v>
                </c:pt>
                <c:pt idx="162">
                  <c:v>0.67388869581845023</c:v>
                </c:pt>
                <c:pt idx="163">
                  <c:v>0.67388869581845023</c:v>
                </c:pt>
                <c:pt idx="164">
                  <c:v>0.67388869581845023</c:v>
                </c:pt>
                <c:pt idx="165">
                  <c:v>0.67388869581845023</c:v>
                </c:pt>
                <c:pt idx="166">
                  <c:v>0.67388869581845023</c:v>
                </c:pt>
                <c:pt idx="167">
                  <c:v>0.67388869581845023</c:v>
                </c:pt>
                <c:pt idx="168">
                  <c:v>0.67388869581845023</c:v>
                </c:pt>
                <c:pt idx="169">
                  <c:v>0.67388869581845023</c:v>
                </c:pt>
                <c:pt idx="170">
                  <c:v>0.67388869581845023</c:v>
                </c:pt>
                <c:pt idx="171">
                  <c:v>0.67388869581845023</c:v>
                </c:pt>
                <c:pt idx="172">
                  <c:v>0.67388869581845023</c:v>
                </c:pt>
                <c:pt idx="173">
                  <c:v>0.67388869581845023</c:v>
                </c:pt>
                <c:pt idx="174">
                  <c:v>0.67388869581845023</c:v>
                </c:pt>
                <c:pt idx="175">
                  <c:v>0.67388869581845023</c:v>
                </c:pt>
                <c:pt idx="176">
                  <c:v>0.67388869581845023</c:v>
                </c:pt>
                <c:pt idx="177">
                  <c:v>0.67388869581845023</c:v>
                </c:pt>
                <c:pt idx="178">
                  <c:v>0.67388869581845023</c:v>
                </c:pt>
                <c:pt idx="179">
                  <c:v>0.67388869581845023</c:v>
                </c:pt>
                <c:pt idx="180">
                  <c:v>0.67388869581845023</c:v>
                </c:pt>
                <c:pt idx="181">
                  <c:v>0.67388869581845023</c:v>
                </c:pt>
                <c:pt idx="182">
                  <c:v>0.67388869581845023</c:v>
                </c:pt>
                <c:pt idx="183">
                  <c:v>0.67388869581845023</c:v>
                </c:pt>
                <c:pt idx="184">
                  <c:v>0.67388869581845023</c:v>
                </c:pt>
                <c:pt idx="185">
                  <c:v>0.67388869581845023</c:v>
                </c:pt>
                <c:pt idx="186">
                  <c:v>0.67388869581845023</c:v>
                </c:pt>
                <c:pt idx="187">
                  <c:v>0.67388869581845023</c:v>
                </c:pt>
                <c:pt idx="188">
                  <c:v>0.67388869581845023</c:v>
                </c:pt>
                <c:pt idx="189">
                  <c:v>0.67388869581845023</c:v>
                </c:pt>
                <c:pt idx="190">
                  <c:v>0.67388869581845023</c:v>
                </c:pt>
                <c:pt idx="191">
                  <c:v>0.67388869581845023</c:v>
                </c:pt>
                <c:pt idx="192">
                  <c:v>0.67388869581845023</c:v>
                </c:pt>
                <c:pt idx="193">
                  <c:v>0.67388869581845023</c:v>
                </c:pt>
                <c:pt idx="194">
                  <c:v>0.67388869581845023</c:v>
                </c:pt>
                <c:pt idx="195">
                  <c:v>0.67388869581845023</c:v>
                </c:pt>
                <c:pt idx="196">
                  <c:v>0.67388869581845023</c:v>
                </c:pt>
                <c:pt idx="197">
                  <c:v>0.67388869581845023</c:v>
                </c:pt>
                <c:pt idx="198">
                  <c:v>0.67388869581845023</c:v>
                </c:pt>
                <c:pt idx="199">
                  <c:v>0.67388869581845023</c:v>
                </c:pt>
                <c:pt idx="200">
                  <c:v>0.67388869581845023</c:v>
                </c:pt>
                <c:pt idx="201">
                  <c:v>0.67388869581845023</c:v>
                </c:pt>
                <c:pt idx="202">
                  <c:v>0.67388869581845023</c:v>
                </c:pt>
                <c:pt idx="203">
                  <c:v>0.67388869581845023</c:v>
                </c:pt>
                <c:pt idx="204">
                  <c:v>0.67388869581845023</c:v>
                </c:pt>
                <c:pt idx="205">
                  <c:v>0.67388869581845023</c:v>
                </c:pt>
                <c:pt idx="206">
                  <c:v>0.67388869581845023</c:v>
                </c:pt>
                <c:pt idx="207">
                  <c:v>0.67388869581845023</c:v>
                </c:pt>
                <c:pt idx="208">
                  <c:v>0.67388869581845023</c:v>
                </c:pt>
                <c:pt idx="209">
                  <c:v>0.67388869581845023</c:v>
                </c:pt>
                <c:pt idx="210">
                  <c:v>0.67388869581845023</c:v>
                </c:pt>
                <c:pt idx="211">
                  <c:v>0.67388869581845023</c:v>
                </c:pt>
                <c:pt idx="212">
                  <c:v>0.67388869581845023</c:v>
                </c:pt>
                <c:pt idx="213">
                  <c:v>0.67388869581845023</c:v>
                </c:pt>
                <c:pt idx="214">
                  <c:v>0.67388869581845023</c:v>
                </c:pt>
                <c:pt idx="215">
                  <c:v>0.67388869581845023</c:v>
                </c:pt>
                <c:pt idx="216">
                  <c:v>0.67388869581845023</c:v>
                </c:pt>
                <c:pt idx="217">
                  <c:v>0.67388869581845023</c:v>
                </c:pt>
                <c:pt idx="218">
                  <c:v>0.67388869581845023</c:v>
                </c:pt>
                <c:pt idx="219">
                  <c:v>0.67388869581845023</c:v>
                </c:pt>
                <c:pt idx="220">
                  <c:v>0.67388869581845023</c:v>
                </c:pt>
                <c:pt idx="221">
                  <c:v>0.67388869581845023</c:v>
                </c:pt>
                <c:pt idx="222">
                  <c:v>0.67388869581845023</c:v>
                </c:pt>
                <c:pt idx="223">
                  <c:v>0.67388869581845023</c:v>
                </c:pt>
                <c:pt idx="224">
                  <c:v>0.67388869581845023</c:v>
                </c:pt>
                <c:pt idx="225">
                  <c:v>0.67388869581845023</c:v>
                </c:pt>
                <c:pt idx="226">
                  <c:v>0.67388869581845023</c:v>
                </c:pt>
                <c:pt idx="227">
                  <c:v>0.67388869581845023</c:v>
                </c:pt>
                <c:pt idx="228">
                  <c:v>0.67388869581845023</c:v>
                </c:pt>
                <c:pt idx="229">
                  <c:v>0.67388869581845023</c:v>
                </c:pt>
                <c:pt idx="230">
                  <c:v>0.67388869581845023</c:v>
                </c:pt>
                <c:pt idx="231">
                  <c:v>0.67388869581845023</c:v>
                </c:pt>
                <c:pt idx="232">
                  <c:v>0.67388869581845023</c:v>
                </c:pt>
                <c:pt idx="233">
                  <c:v>0.67388869581845023</c:v>
                </c:pt>
                <c:pt idx="234">
                  <c:v>0.67388869581845023</c:v>
                </c:pt>
                <c:pt idx="235">
                  <c:v>0.67388869581845023</c:v>
                </c:pt>
                <c:pt idx="236">
                  <c:v>0.67388869581845023</c:v>
                </c:pt>
                <c:pt idx="237">
                  <c:v>0.67388869581845023</c:v>
                </c:pt>
                <c:pt idx="238">
                  <c:v>0.67388869581845023</c:v>
                </c:pt>
                <c:pt idx="239">
                  <c:v>0.67388869581845023</c:v>
                </c:pt>
                <c:pt idx="240">
                  <c:v>0.67388869581845023</c:v>
                </c:pt>
                <c:pt idx="241">
                  <c:v>0.67388869581845023</c:v>
                </c:pt>
                <c:pt idx="242">
                  <c:v>0.67388869581845023</c:v>
                </c:pt>
                <c:pt idx="243">
                  <c:v>0.67388869581845023</c:v>
                </c:pt>
                <c:pt idx="244">
                  <c:v>0.67388869581845023</c:v>
                </c:pt>
                <c:pt idx="245">
                  <c:v>0.67388869581845023</c:v>
                </c:pt>
                <c:pt idx="246">
                  <c:v>0.67388869581845023</c:v>
                </c:pt>
                <c:pt idx="247">
                  <c:v>0.67388869581845023</c:v>
                </c:pt>
                <c:pt idx="248">
                  <c:v>0.67388869581845023</c:v>
                </c:pt>
                <c:pt idx="249">
                  <c:v>0.67388869581845023</c:v>
                </c:pt>
                <c:pt idx="250">
                  <c:v>0.67388869581845023</c:v>
                </c:pt>
                <c:pt idx="251">
                  <c:v>0.67388869581845023</c:v>
                </c:pt>
                <c:pt idx="252">
                  <c:v>0.67388869581845023</c:v>
                </c:pt>
                <c:pt idx="253">
                  <c:v>0.67388869581845023</c:v>
                </c:pt>
                <c:pt idx="254">
                  <c:v>0.67388869581845023</c:v>
                </c:pt>
                <c:pt idx="255">
                  <c:v>0.67388869581845023</c:v>
                </c:pt>
                <c:pt idx="256">
                  <c:v>0.67388869581845023</c:v>
                </c:pt>
                <c:pt idx="257">
                  <c:v>0.67388869581845023</c:v>
                </c:pt>
                <c:pt idx="258">
                  <c:v>0.67388869581845023</c:v>
                </c:pt>
                <c:pt idx="259">
                  <c:v>0.67388869581845023</c:v>
                </c:pt>
                <c:pt idx="260">
                  <c:v>0.67388869581845023</c:v>
                </c:pt>
                <c:pt idx="261">
                  <c:v>0.67388869581845023</c:v>
                </c:pt>
                <c:pt idx="262">
                  <c:v>0.67388869581845023</c:v>
                </c:pt>
                <c:pt idx="263">
                  <c:v>0.67388869581845023</c:v>
                </c:pt>
                <c:pt idx="264">
                  <c:v>0.67388869581845023</c:v>
                </c:pt>
                <c:pt idx="265">
                  <c:v>0.67388869581845023</c:v>
                </c:pt>
                <c:pt idx="266">
                  <c:v>0.67388869581845023</c:v>
                </c:pt>
                <c:pt idx="267">
                  <c:v>0.67388869581845023</c:v>
                </c:pt>
                <c:pt idx="268">
                  <c:v>0.67388869581845023</c:v>
                </c:pt>
                <c:pt idx="269">
                  <c:v>0.67388869581845023</c:v>
                </c:pt>
                <c:pt idx="270">
                  <c:v>0.67388869581845023</c:v>
                </c:pt>
                <c:pt idx="271">
                  <c:v>0.67388869581845023</c:v>
                </c:pt>
                <c:pt idx="272">
                  <c:v>0.67388869581845023</c:v>
                </c:pt>
                <c:pt idx="273">
                  <c:v>0.67388869581845023</c:v>
                </c:pt>
                <c:pt idx="274">
                  <c:v>0.67388869581845023</c:v>
                </c:pt>
                <c:pt idx="275">
                  <c:v>0.67388869581845023</c:v>
                </c:pt>
                <c:pt idx="276">
                  <c:v>0.67388869581845023</c:v>
                </c:pt>
                <c:pt idx="277">
                  <c:v>0.67388869581845023</c:v>
                </c:pt>
                <c:pt idx="278">
                  <c:v>0.67388869581845023</c:v>
                </c:pt>
                <c:pt idx="279">
                  <c:v>0.67388869581845023</c:v>
                </c:pt>
                <c:pt idx="280">
                  <c:v>0.67388869581845023</c:v>
                </c:pt>
                <c:pt idx="281">
                  <c:v>0.67388869581845023</c:v>
                </c:pt>
                <c:pt idx="282">
                  <c:v>0.67388869581845023</c:v>
                </c:pt>
                <c:pt idx="283">
                  <c:v>0.67388869581845023</c:v>
                </c:pt>
                <c:pt idx="284">
                  <c:v>0.67388869581845023</c:v>
                </c:pt>
                <c:pt idx="285">
                  <c:v>0.67388869581845023</c:v>
                </c:pt>
                <c:pt idx="286">
                  <c:v>0.67388869581845023</c:v>
                </c:pt>
                <c:pt idx="287">
                  <c:v>0.67388869581845023</c:v>
                </c:pt>
                <c:pt idx="288">
                  <c:v>0.67388869581845023</c:v>
                </c:pt>
                <c:pt idx="289">
                  <c:v>0.67388869581845023</c:v>
                </c:pt>
                <c:pt idx="290">
                  <c:v>0.67388869581845023</c:v>
                </c:pt>
                <c:pt idx="291">
                  <c:v>0.67388869581845023</c:v>
                </c:pt>
                <c:pt idx="292">
                  <c:v>0.67388869581845023</c:v>
                </c:pt>
                <c:pt idx="293">
                  <c:v>0.67388869581845023</c:v>
                </c:pt>
                <c:pt idx="294">
                  <c:v>0.67388869581845023</c:v>
                </c:pt>
                <c:pt idx="295">
                  <c:v>0.67388869581845023</c:v>
                </c:pt>
                <c:pt idx="296">
                  <c:v>0.67388869581845023</c:v>
                </c:pt>
                <c:pt idx="297">
                  <c:v>0.67388869581845023</c:v>
                </c:pt>
                <c:pt idx="298">
                  <c:v>0.67388869581845023</c:v>
                </c:pt>
                <c:pt idx="299">
                  <c:v>0.67388869581845023</c:v>
                </c:pt>
                <c:pt idx="300">
                  <c:v>0.67388869581845023</c:v>
                </c:pt>
                <c:pt idx="301">
                  <c:v>0.67388869581845023</c:v>
                </c:pt>
                <c:pt idx="302">
                  <c:v>0.67388869581845023</c:v>
                </c:pt>
                <c:pt idx="303">
                  <c:v>0.67388869581845023</c:v>
                </c:pt>
                <c:pt idx="304">
                  <c:v>0.67388869581845023</c:v>
                </c:pt>
                <c:pt idx="305">
                  <c:v>0.67388869581845023</c:v>
                </c:pt>
                <c:pt idx="306">
                  <c:v>0.67388869581845023</c:v>
                </c:pt>
                <c:pt idx="307">
                  <c:v>0.67388869581845023</c:v>
                </c:pt>
                <c:pt idx="308">
                  <c:v>0.67388869581845023</c:v>
                </c:pt>
                <c:pt idx="309">
                  <c:v>0.67388869581845023</c:v>
                </c:pt>
                <c:pt idx="310">
                  <c:v>0.67388869581845023</c:v>
                </c:pt>
                <c:pt idx="311">
                  <c:v>0.67388869581845023</c:v>
                </c:pt>
                <c:pt idx="312">
                  <c:v>0.67388869581845023</c:v>
                </c:pt>
                <c:pt idx="313">
                  <c:v>0.67388869581845023</c:v>
                </c:pt>
                <c:pt idx="314">
                  <c:v>0.67388869581845023</c:v>
                </c:pt>
                <c:pt idx="315">
                  <c:v>0.67388869581845023</c:v>
                </c:pt>
                <c:pt idx="316">
                  <c:v>0.67388869581845023</c:v>
                </c:pt>
                <c:pt idx="317">
                  <c:v>0.67388869581845023</c:v>
                </c:pt>
                <c:pt idx="318">
                  <c:v>0.67388869581845023</c:v>
                </c:pt>
                <c:pt idx="319">
                  <c:v>0.67388869581845023</c:v>
                </c:pt>
                <c:pt idx="320">
                  <c:v>0.67388869581845023</c:v>
                </c:pt>
                <c:pt idx="321">
                  <c:v>0.67388869581845023</c:v>
                </c:pt>
                <c:pt idx="322">
                  <c:v>0.67388869581845023</c:v>
                </c:pt>
                <c:pt idx="323">
                  <c:v>0.67388869581845023</c:v>
                </c:pt>
                <c:pt idx="324">
                  <c:v>0.67388869581845023</c:v>
                </c:pt>
                <c:pt idx="325">
                  <c:v>0.67388869581845023</c:v>
                </c:pt>
                <c:pt idx="326">
                  <c:v>0.67388869581845023</c:v>
                </c:pt>
                <c:pt idx="327">
                  <c:v>0.67388869581845023</c:v>
                </c:pt>
                <c:pt idx="328">
                  <c:v>0.67388869581845023</c:v>
                </c:pt>
                <c:pt idx="329">
                  <c:v>0.67388869581845023</c:v>
                </c:pt>
                <c:pt idx="330">
                  <c:v>0.67388869581845023</c:v>
                </c:pt>
                <c:pt idx="331">
                  <c:v>0.67388869581845023</c:v>
                </c:pt>
                <c:pt idx="332">
                  <c:v>0.67388869581845023</c:v>
                </c:pt>
                <c:pt idx="333">
                  <c:v>0.67388869581845023</c:v>
                </c:pt>
                <c:pt idx="334">
                  <c:v>0.67388869581845023</c:v>
                </c:pt>
                <c:pt idx="335">
                  <c:v>0.67388869581845023</c:v>
                </c:pt>
                <c:pt idx="336">
                  <c:v>0.67388869581845023</c:v>
                </c:pt>
                <c:pt idx="337">
                  <c:v>0.67388869581845023</c:v>
                </c:pt>
                <c:pt idx="338">
                  <c:v>0.67388869581845023</c:v>
                </c:pt>
                <c:pt idx="339">
                  <c:v>0.67388869581845023</c:v>
                </c:pt>
                <c:pt idx="340">
                  <c:v>0.67388869581845023</c:v>
                </c:pt>
                <c:pt idx="341">
                  <c:v>0.67388869581845023</c:v>
                </c:pt>
                <c:pt idx="342">
                  <c:v>0.67388869581845023</c:v>
                </c:pt>
                <c:pt idx="343">
                  <c:v>0.67388869581845023</c:v>
                </c:pt>
                <c:pt idx="344">
                  <c:v>0.67388869581845023</c:v>
                </c:pt>
                <c:pt idx="345">
                  <c:v>0.67388869581845023</c:v>
                </c:pt>
                <c:pt idx="346">
                  <c:v>0.67388869581845023</c:v>
                </c:pt>
                <c:pt idx="347">
                  <c:v>0.67388869581845023</c:v>
                </c:pt>
                <c:pt idx="348">
                  <c:v>0.67388869581845023</c:v>
                </c:pt>
                <c:pt idx="349">
                  <c:v>0.67388869581845023</c:v>
                </c:pt>
                <c:pt idx="350">
                  <c:v>0.67388869581845023</c:v>
                </c:pt>
                <c:pt idx="351">
                  <c:v>0.67388869581845023</c:v>
                </c:pt>
                <c:pt idx="352">
                  <c:v>0.67388869581845023</c:v>
                </c:pt>
                <c:pt idx="353">
                  <c:v>0.67388869581845023</c:v>
                </c:pt>
                <c:pt idx="354">
                  <c:v>0.67388869581845023</c:v>
                </c:pt>
                <c:pt idx="355">
                  <c:v>0.67388869581845023</c:v>
                </c:pt>
                <c:pt idx="356">
                  <c:v>0.67388869581845023</c:v>
                </c:pt>
                <c:pt idx="357">
                  <c:v>0.67388869581845023</c:v>
                </c:pt>
                <c:pt idx="358">
                  <c:v>0.67388869581845023</c:v>
                </c:pt>
                <c:pt idx="359">
                  <c:v>0.67388869581845023</c:v>
                </c:pt>
                <c:pt idx="360">
                  <c:v>0.67388869581845023</c:v>
                </c:pt>
                <c:pt idx="361">
                  <c:v>0.67388869581845023</c:v>
                </c:pt>
                <c:pt idx="362">
                  <c:v>0.67388869581845023</c:v>
                </c:pt>
                <c:pt idx="363">
                  <c:v>0.67388869581845023</c:v>
                </c:pt>
                <c:pt idx="364">
                  <c:v>0.67388869581845023</c:v>
                </c:pt>
                <c:pt idx="365">
                  <c:v>0.67388869581845023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849-4052-94C9-8D0BCFC479A3}"/>
            </c:ext>
          </c:extLst>
        </c:ser>
        <c:ser>
          <c:idx val="6"/>
          <c:order val="3"/>
          <c:tx>
            <c:v>Dots_IntVal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's1'!$M$2:$M$205</c:f>
              <c:numCache>
                <c:formatCode>General</c:formatCode>
                <c:ptCount val="204"/>
                <c:pt idx="0">
                  <c:v>0</c:v>
                </c:pt>
                <c:pt idx="4">
                  <c:v>1</c:v>
                </c:pt>
                <c:pt idx="8">
                  <c:v>2</c:v>
                </c:pt>
                <c:pt idx="12">
                  <c:v>3</c:v>
                </c:pt>
                <c:pt idx="16">
                  <c:v>4</c:v>
                </c:pt>
                <c:pt idx="20">
                  <c:v>5</c:v>
                </c:pt>
                <c:pt idx="24">
                  <c:v>6</c:v>
                </c:pt>
                <c:pt idx="28">
                  <c:v>7</c:v>
                </c:pt>
                <c:pt idx="32">
                  <c:v>8</c:v>
                </c:pt>
                <c:pt idx="36">
                  <c:v>9</c:v>
                </c:pt>
                <c:pt idx="40">
                  <c:v>10</c:v>
                </c:pt>
                <c:pt idx="44">
                  <c:v>11</c:v>
                </c:pt>
                <c:pt idx="48">
                  <c:v>12</c:v>
                </c:pt>
                <c:pt idx="52">
                  <c:v>13</c:v>
                </c:pt>
                <c:pt idx="56">
                  <c:v>14</c:v>
                </c:pt>
                <c:pt idx="60">
                  <c:v>15</c:v>
                </c:pt>
                <c:pt idx="64">
                  <c:v>16</c:v>
                </c:pt>
                <c:pt idx="68">
                  <c:v>17</c:v>
                </c:pt>
                <c:pt idx="72">
                  <c:v>18</c:v>
                </c:pt>
                <c:pt idx="76">
                  <c:v>19</c:v>
                </c:pt>
                <c:pt idx="80">
                  <c:v>20</c:v>
                </c:pt>
                <c:pt idx="84">
                  <c:v>21</c:v>
                </c:pt>
                <c:pt idx="88">
                  <c:v>22</c:v>
                </c:pt>
                <c:pt idx="92">
                  <c:v>23</c:v>
                </c:pt>
                <c:pt idx="96">
                  <c:v>24</c:v>
                </c:pt>
                <c:pt idx="100">
                  <c:v>25</c:v>
                </c:pt>
                <c:pt idx="104">
                  <c:v>26</c:v>
                </c:pt>
                <c:pt idx="108">
                  <c:v>27</c:v>
                </c:pt>
                <c:pt idx="112">
                  <c:v>28</c:v>
                </c:pt>
                <c:pt idx="116">
                  <c:v>29</c:v>
                </c:pt>
                <c:pt idx="120">
                  <c:v>30</c:v>
                </c:pt>
                <c:pt idx="124">
                  <c:v>31</c:v>
                </c:pt>
                <c:pt idx="128">
                  <c:v>32</c:v>
                </c:pt>
                <c:pt idx="132">
                  <c:v>33</c:v>
                </c:pt>
                <c:pt idx="136">
                  <c:v>34</c:v>
                </c:pt>
                <c:pt idx="140">
                  <c:v>35</c:v>
                </c:pt>
                <c:pt idx="144">
                  <c:v>36</c:v>
                </c:pt>
                <c:pt idx="148">
                  <c:v>37</c:v>
                </c:pt>
                <c:pt idx="152">
                  <c:v>38</c:v>
                </c:pt>
                <c:pt idx="156">
                  <c:v>39</c:v>
                </c:pt>
                <c:pt idx="160">
                  <c:v>40</c:v>
                </c:pt>
                <c:pt idx="164">
                  <c:v>41</c:v>
                </c:pt>
                <c:pt idx="168">
                  <c:v>42</c:v>
                </c:pt>
                <c:pt idx="172">
                  <c:v>43</c:v>
                </c:pt>
                <c:pt idx="176">
                  <c:v>44</c:v>
                </c:pt>
                <c:pt idx="180">
                  <c:v>45</c:v>
                </c:pt>
                <c:pt idx="184">
                  <c:v>46</c:v>
                </c:pt>
                <c:pt idx="188">
                  <c:v>47</c:v>
                </c:pt>
                <c:pt idx="192">
                  <c:v>48</c:v>
                </c:pt>
                <c:pt idx="196">
                  <c:v>49</c:v>
                </c:pt>
                <c:pt idx="200">
                  <c:v>50</c:v>
                </c:pt>
              </c:numCache>
            </c:numRef>
          </c:xVal>
          <c:yVal>
            <c:numRef>
              <c:f>'s1'!$N$2:$N$205</c:f>
              <c:numCache>
                <c:formatCode>General</c:formatCode>
                <c:ptCount val="204"/>
                <c:pt idx="0">
                  <c:v>100</c:v>
                </c:pt>
                <c:pt idx="4">
                  <c:v>100</c:v>
                </c:pt>
                <c:pt idx="8">
                  <c:v>100</c:v>
                </c:pt>
                <c:pt idx="12">
                  <c:v>100</c:v>
                </c:pt>
                <c:pt idx="16">
                  <c:v>100</c:v>
                </c:pt>
                <c:pt idx="20">
                  <c:v>0.6</c:v>
                </c:pt>
                <c:pt idx="24">
                  <c:v>0.6</c:v>
                </c:pt>
                <c:pt idx="28">
                  <c:v>0.6</c:v>
                </c:pt>
                <c:pt idx="32">
                  <c:v>0.6</c:v>
                </c:pt>
                <c:pt idx="36">
                  <c:v>0.6</c:v>
                </c:pt>
                <c:pt idx="40">
                  <c:v>0.6</c:v>
                </c:pt>
                <c:pt idx="44">
                  <c:v>100</c:v>
                </c:pt>
                <c:pt idx="48">
                  <c:v>100</c:v>
                </c:pt>
                <c:pt idx="52">
                  <c:v>100</c:v>
                </c:pt>
                <c:pt idx="56">
                  <c:v>100</c:v>
                </c:pt>
                <c:pt idx="60">
                  <c:v>100</c:v>
                </c:pt>
                <c:pt idx="64">
                  <c:v>100</c:v>
                </c:pt>
                <c:pt idx="68">
                  <c:v>100</c:v>
                </c:pt>
                <c:pt idx="72">
                  <c:v>100</c:v>
                </c:pt>
                <c:pt idx="76">
                  <c:v>100</c:v>
                </c:pt>
                <c:pt idx="80">
                  <c:v>100</c:v>
                </c:pt>
                <c:pt idx="84">
                  <c:v>100</c:v>
                </c:pt>
                <c:pt idx="88">
                  <c:v>100</c:v>
                </c:pt>
                <c:pt idx="92">
                  <c:v>100</c:v>
                </c:pt>
                <c:pt idx="96">
                  <c:v>100</c:v>
                </c:pt>
                <c:pt idx="100">
                  <c:v>100</c:v>
                </c:pt>
                <c:pt idx="104">
                  <c:v>100</c:v>
                </c:pt>
                <c:pt idx="108">
                  <c:v>100</c:v>
                </c:pt>
                <c:pt idx="112">
                  <c:v>100</c:v>
                </c:pt>
                <c:pt idx="116">
                  <c:v>100</c:v>
                </c:pt>
                <c:pt idx="120">
                  <c:v>100</c:v>
                </c:pt>
                <c:pt idx="124">
                  <c:v>100</c:v>
                </c:pt>
                <c:pt idx="128">
                  <c:v>100</c:v>
                </c:pt>
                <c:pt idx="132">
                  <c:v>100</c:v>
                </c:pt>
                <c:pt idx="136">
                  <c:v>100</c:v>
                </c:pt>
                <c:pt idx="140">
                  <c:v>100</c:v>
                </c:pt>
                <c:pt idx="144">
                  <c:v>100</c:v>
                </c:pt>
                <c:pt idx="148">
                  <c:v>100</c:v>
                </c:pt>
                <c:pt idx="152">
                  <c:v>100</c:v>
                </c:pt>
                <c:pt idx="156">
                  <c:v>100</c:v>
                </c:pt>
                <c:pt idx="160">
                  <c:v>100</c:v>
                </c:pt>
                <c:pt idx="164">
                  <c:v>100</c:v>
                </c:pt>
                <c:pt idx="168">
                  <c:v>100</c:v>
                </c:pt>
                <c:pt idx="172">
                  <c:v>100</c:v>
                </c:pt>
                <c:pt idx="176">
                  <c:v>100</c:v>
                </c:pt>
                <c:pt idx="180">
                  <c:v>100</c:v>
                </c:pt>
                <c:pt idx="184">
                  <c:v>100</c:v>
                </c:pt>
                <c:pt idx="188">
                  <c:v>100</c:v>
                </c:pt>
                <c:pt idx="192">
                  <c:v>100</c:v>
                </c:pt>
                <c:pt idx="196">
                  <c:v>100</c:v>
                </c:pt>
                <c:pt idx="2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849-4052-94C9-8D0BCFC479A3}"/>
            </c:ext>
          </c:extLst>
        </c:ser>
        <c:ser>
          <c:idx val="8"/>
          <c:order val="4"/>
          <c:tx>
            <c:v>vertical line-segments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ash"/>
            <c:size val="9"/>
            <c:spPr>
              <a:noFill/>
              <a:ln w="9525">
                <a:noFill/>
              </a:ln>
            </c:spPr>
          </c:marker>
          <c:xVal>
            <c:numRef>
              <c:f>'s3'!$K$8:$K$12</c:f>
              <c:numCache>
                <c:formatCode>General</c:formatCode>
                <c:ptCount val="5"/>
                <c:pt idx="0">
                  <c:v>4.5</c:v>
                </c:pt>
                <c:pt idx="1">
                  <c:v>4.5</c:v>
                </c:pt>
                <c:pt idx="3">
                  <c:v>10.5</c:v>
                </c:pt>
                <c:pt idx="4">
                  <c:v>10.5</c:v>
                </c:pt>
              </c:numCache>
            </c:numRef>
          </c:xVal>
          <c:yVal>
            <c:numRef>
              <c:f>'s3'!$L$8:$L$12</c:f>
              <c:numCache>
                <c:formatCode>0.00</c:formatCode>
                <c:ptCount val="5"/>
                <c:pt idx="0">
                  <c:v>0.6</c:v>
                </c:pt>
                <c:pt idx="1">
                  <c:v>0.67388869581845023</c:v>
                </c:pt>
                <c:pt idx="3">
                  <c:v>0.6</c:v>
                </c:pt>
                <c:pt idx="4">
                  <c:v>0.67388869581845023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849-4052-94C9-8D0BCFC479A3}"/>
            </c:ext>
          </c:extLst>
        </c:ser>
        <c:ser>
          <c:idx val="1"/>
          <c:order val="5"/>
          <c:tx>
            <c:v>Correction with halves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's3'!$K$17:$K$19</c:f>
              <c:numCache>
                <c:formatCode>General</c:formatCode>
                <c:ptCount val="3"/>
                <c:pt idx="0">
                  <c:v>4.5</c:v>
                </c:pt>
                <c:pt idx="2">
                  <c:v>10.5</c:v>
                </c:pt>
              </c:numCache>
            </c:numRef>
          </c:xVal>
          <c:yVal>
            <c:numRef>
              <c:f>'s3'!$L$17:$L$19</c:f>
              <c:numCache>
                <c:formatCode>General</c:formatCode>
                <c:ptCount val="3"/>
                <c:pt idx="0" formatCode="0.00">
                  <c:v>0.6</c:v>
                </c:pt>
                <c:pt idx="2" formatCode="0.00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849-4052-94C9-8D0BCFC47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190320"/>
        <c:axId val="1"/>
      </c:scatterChart>
      <c:valAx>
        <c:axId val="314190320"/>
        <c:scaling>
          <c:orientation val="minMax"/>
          <c:max val="15"/>
          <c:min val="-5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1"/>
      </c:valAx>
      <c:valAx>
        <c:axId val="1"/>
        <c:scaling>
          <c:orientation val="minMax"/>
          <c:max val="1"/>
          <c:min val="0.5"/>
        </c:scaling>
        <c:delete val="1"/>
        <c:axPos val="l"/>
        <c:numFmt formatCode="0.0" sourceLinked="1"/>
        <c:majorTickMark val="out"/>
        <c:minorTickMark val="none"/>
        <c:tickLblPos val="nextTo"/>
        <c:crossAx val="314190320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</xdr:rowOff>
    </xdr:from>
    <xdr:to>
      <xdr:col>17</xdr:col>
      <xdr:colOff>476250</xdr:colOff>
      <xdr:row>20</xdr:row>
      <xdr:rowOff>9525</xdr:rowOff>
    </xdr:to>
    <xdr:graphicFrame macro="">
      <xdr:nvGraphicFramePr>
        <xdr:cNvPr id="4127" name="Chart 2">
          <a:extLst>
            <a:ext uri="{FF2B5EF4-FFF2-40B4-BE49-F238E27FC236}">
              <a16:creationId xmlns:a16="http://schemas.microsoft.com/office/drawing/2014/main" id="{1DF8C0D5-177E-4FA8-A39A-B48A489E6D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</xdr:rowOff>
    </xdr:from>
    <xdr:to>
      <xdr:col>17</xdr:col>
      <xdr:colOff>476250</xdr:colOff>
      <xdr:row>20</xdr:row>
      <xdr:rowOff>9525</xdr:rowOff>
    </xdr:to>
    <xdr:graphicFrame macro="">
      <xdr:nvGraphicFramePr>
        <xdr:cNvPr id="8222" name="Chart 1">
          <a:extLst>
            <a:ext uri="{FF2B5EF4-FFF2-40B4-BE49-F238E27FC236}">
              <a16:creationId xmlns:a16="http://schemas.microsoft.com/office/drawing/2014/main" id="{E3F767C1-5460-444C-AFA4-FC75DAC118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</xdr:rowOff>
    </xdr:from>
    <xdr:to>
      <xdr:col>17</xdr:col>
      <xdr:colOff>485775</xdr:colOff>
      <xdr:row>20</xdr:row>
      <xdr:rowOff>9525</xdr:rowOff>
    </xdr:to>
    <xdr:graphicFrame macro="">
      <xdr:nvGraphicFramePr>
        <xdr:cNvPr id="5150" name="Chart 1">
          <a:extLst>
            <a:ext uri="{FF2B5EF4-FFF2-40B4-BE49-F238E27FC236}">
              <a16:creationId xmlns:a16="http://schemas.microsoft.com/office/drawing/2014/main" id="{24D0C198-BDED-43FD-A336-9032AB2A7B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</xdr:rowOff>
    </xdr:from>
    <xdr:to>
      <xdr:col>17</xdr:col>
      <xdr:colOff>485775</xdr:colOff>
      <xdr:row>20</xdr:row>
      <xdr:rowOff>9525</xdr:rowOff>
    </xdr:to>
    <xdr:graphicFrame macro="">
      <xdr:nvGraphicFramePr>
        <xdr:cNvPr id="10270" name="Chart 1">
          <a:extLst>
            <a:ext uri="{FF2B5EF4-FFF2-40B4-BE49-F238E27FC236}">
              <a16:creationId xmlns:a16="http://schemas.microsoft.com/office/drawing/2014/main" id="{1D51FF00-5F91-4B81-B840-CE8E8AC6C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17</xdr:col>
      <xdr:colOff>485775</xdr:colOff>
      <xdr:row>21</xdr:row>
      <xdr:rowOff>9525</xdr:rowOff>
    </xdr:to>
    <xdr:graphicFrame macro="">
      <xdr:nvGraphicFramePr>
        <xdr:cNvPr id="11296" name="Chart 3">
          <a:extLst>
            <a:ext uri="{FF2B5EF4-FFF2-40B4-BE49-F238E27FC236}">
              <a16:creationId xmlns:a16="http://schemas.microsoft.com/office/drawing/2014/main" id="{8F49135A-846E-4034-A43E-9A74A8CA21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17</xdr:col>
      <xdr:colOff>485775</xdr:colOff>
      <xdr:row>21</xdr:row>
      <xdr:rowOff>9525</xdr:rowOff>
    </xdr:to>
    <xdr:graphicFrame macro="">
      <xdr:nvGraphicFramePr>
        <xdr:cNvPr id="12318" name="Chart 1">
          <a:extLst>
            <a:ext uri="{FF2B5EF4-FFF2-40B4-BE49-F238E27FC236}">
              <a16:creationId xmlns:a16="http://schemas.microsoft.com/office/drawing/2014/main" id="{9BA5C9C8-ED4B-4C19-9A9B-8959A707C0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B1:B7"/>
  <sheetViews>
    <sheetView tabSelected="1" zoomScale="70" zoomScaleNormal="70" workbookViewId="0">
      <selection activeCell="B3" sqref="B3"/>
    </sheetView>
  </sheetViews>
  <sheetFormatPr defaultRowHeight="29.25" customHeight="1" x14ac:dyDescent="0.35"/>
  <cols>
    <col min="1" max="1" width="9.140625" style="47"/>
    <col min="2" max="2" width="72.28515625" style="47" customWidth="1"/>
    <col min="3" max="16384" width="9.140625" style="47"/>
  </cols>
  <sheetData>
    <row r="1" spans="2:2" s="49" customFormat="1" ht="29.25" customHeight="1" x14ac:dyDescent="0.4">
      <c r="B1" s="69" t="s">
        <v>24</v>
      </c>
    </row>
    <row r="2" spans="2:2" s="50" customFormat="1" ht="29.25" customHeight="1" x14ac:dyDescent="0.35">
      <c r="B2" s="70" t="s">
        <v>25</v>
      </c>
    </row>
    <row r="3" spans="2:2" s="50" customFormat="1" ht="29.25" customHeight="1" thickBot="1" x14ac:dyDescent="0.45">
      <c r="B3" s="68" t="s">
        <v>26</v>
      </c>
    </row>
    <row r="6" spans="2:2" ht="29.25" customHeight="1" x14ac:dyDescent="0.4">
      <c r="B6" s="67" t="s">
        <v>23</v>
      </c>
    </row>
    <row r="7" spans="2:2" ht="29.25" customHeight="1" x14ac:dyDescent="0.4">
      <c r="B7" s="81">
        <v>43776</v>
      </c>
    </row>
  </sheetData>
  <phoneticPr fontId="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205"/>
  <sheetViews>
    <sheetView zoomScale="70" zoomScaleNormal="70" workbookViewId="0"/>
  </sheetViews>
  <sheetFormatPr defaultRowHeight="12.75" x14ac:dyDescent="0.2"/>
  <cols>
    <col min="1" max="1" width="4" bestFit="1" customWidth="1"/>
    <col min="6" max="6" width="5.5703125" bestFit="1" customWidth="1"/>
    <col min="7" max="7" width="6.5703125" bestFit="1" customWidth="1"/>
    <col min="8" max="8" width="13.140625" bestFit="1" customWidth="1"/>
    <col min="9" max="9" width="7.7109375" style="7" customWidth="1"/>
    <col min="10" max="10" width="4" bestFit="1" customWidth="1"/>
    <col min="11" max="12" width="7.7109375" customWidth="1"/>
    <col min="13" max="13" width="4" bestFit="1" customWidth="1"/>
    <col min="14" max="14" width="10.7109375" customWidth="1"/>
    <col min="15" max="15" width="7.7109375" customWidth="1"/>
  </cols>
  <sheetData>
    <row r="1" spans="1:20" ht="13.5" thickBot="1" x14ac:dyDescent="0.25">
      <c r="A1" s="14" t="s">
        <v>2</v>
      </c>
      <c r="F1" s="14" t="s">
        <v>13</v>
      </c>
      <c r="G1" s="7"/>
      <c r="J1" s="14" t="s">
        <v>14</v>
      </c>
      <c r="M1" s="14" t="s">
        <v>14</v>
      </c>
    </row>
    <row r="2" spans="1:20" ht="13.5" thickBot="1" x14ac:dyDescent="0.25">
      <c r="A2" s="2">
        <v>0</v>
      </c>
      <c r="B2" s="61">
        <f>A2-0.5</f>
        <v>-0.5</v>
      </c>
      <c r="C2" s="25">
        <f>'s4'!$B$5</f>
        <v>0.6</v>
      </c>
      <c r="F2" s="1">
        <f>A2-0.5</f>
        <v>-0.5</v>
      </c>
      <c r="G2" s="25">
        <f>'s4'!$B$5</f>
        <v>0.6</v>
      </c>
      <c r="J2" s="1">
        <v>0</v>
      </c>
      <c r="K2" s="2">
        <f>IF(k_2&lt;=n,axis_2,100)</f>
        <v>0.6</v>
      </c>
      <c r="M2" s="1">
        <v>0</v>
      </c>
      <c r="N2" s="2">
        <f>IF(AND(AND(A&lt;=k_2,k_2&lt;=B),k_2&lt;=n),axis_2,100)</f>
        <v>100</v>
      </c>
      <c r="P2" s="20">
        <f>'s4'!B5</f>
        <v>0.6</v>
      </c>
      <c r="S2" s="60" t="s">
        <v>9</v>
      </c>
      <c r="T2" s="60" t="s">
        <v>10</v>
      </c>
    </row>
    <row r="3" spans="1:20" x14ac:dyDescent="0.2">
      <c r="A3" s="4">
        <f>A2</f>
        <v>0</v>
      </c>
      <c r="B3" s="62">
        <f>B2</f>
        <v>-0.5</v>
      </c>
      <c r="C3">
        <f>axis_2+IF(k_2&lt;=n,BINOMDIST(k_2,n,p,FALSE),0)</f>
        <v>0.60013410686196633</v>
      </c>
      <c r="F3" s="3">
        <f>F2</f>
        <v>-0.5</v>
      </c>
      <c r="G3" s="26">
        <f>axis_2+IF(AND(AND(A&lt;=k_2,k_2&lt;=B),k_2&lt;=n),BINOMDIST(k_2,n,p,FALSE),0)</f>
        <v>0.6</v>
      </c>
      <c r="J3" s="3"/>
      <c r="K3" s="4"/>
      <c r="M3" s="3"/>
      <c r="N3" s="4"/>
      <c r="S3" s="60">
        <f>A</f>
        <v>5</v>
      </c>
      <c r="T3" s="60">
        <f>B</f>
        <v>10</v>
      </c>
    </row>
    <row r="4" spans="1:20" x14ac:dyDescent="0.2">
      <c r="A4" s="4">
        <f>A2</f>
        <v>0</v>
      </c>
      <c r="B4" s="62">
        <f>B3+1</f>
        <v>0.5</v>
      </c>
      <c r="C4" s="26">
        <f>C3</f>
        <v>0.60013410686196633</v>
      </c>
      <c r="F4" s="3">
        <f>F3+1</f>
        <v>0.5</v>
      </c>
      <c r="G4" s="26">
        <f>G3</f>
        <v>0.6</v>
      </c>
      <c r="J4" s="3"/>
      <c r="K4" s="4"/>
      <c r="M4" s="3"/>
      <c r="N4" s="4"/>
      <c r="P4" s="8" t="s">
        <v>4</v>
      </c>
    </row>
    <row r="5" spans="1:20" x14ac:dyDescent="0.2">
      <c r="A5" s="6">
        <f>A2</f>
        <v>0</v>
      </c>
      <c r="B5" s="63">
        <f>B4</f>
        <v>0.5</v>
      </c>
      <c r="C5" s="27">
        <f>C2</f>
        <v>0.6</v>
      </c>
      <c r="F5" s="5">
        <f>F4</f>
        <v>0.5</v>
      </c>
      <c r="G5" s="27">
        <f>G2</f>
        <v>0.6</v>
      </c>
      <c r="J5" s="5"/>
      <c r="K5" s="6"/>
      <c r="M5" s="5"/>
      <c r="N5" s="6"/>
      <c r="P5" s="8">
        <f>'1'!D5</f>
        <v>25</v>
      </c>
    </row>
    <row r="6" spans="1:20" x14ac:dyDescent="0.2">
      <c r="A6" s="2">
        <f>A2+1</f>
        <v>1</v>
      </c>
      <c r="B6" s="61">
        <f>A6-0.5</f>
        <v>0.5</v>
      </c>
      <c r="C6" s="25">
        <f>'s4'!$B$5</f>
        <v>0.6</v>
      </c>
      <c r="F6" s="1">
        <f>A6-0.5</f>
        <v>0.5</v>
      </c>
      <c r="G6" s="25">
        <f>'s4'!$B$5</f>
        <v>0.6</v>
      </c>
      <c r="J6" s="1">
        <f>J2+1</f>
        <v>1</v>
      </c>
      <c r="K6" s="2">
        <f>IF(k_2&lt;=n,axis_2,100)</f>
        <v>0.6</v>
      </c>
      <c r="M6" s="1">
        <f>M2+1</f>
        <v>1</v>
      </c>
      <c r="N6" s="2">
        <f>IF(AND(AND(A&lt;=k_2,k_2&lt;=B),k_2&lt;=n),axis_2,100)</f>
        <v>100</v>
      </c>
    </row>
    <row r="7" spans="1:20" x14ac:dyDescent="0.2">
      <c r="A7" s="4">
        <f>A6</f>
        <v>1</v>
      </c>
      <c r="B7" s="62">
        <f>B6</f>
        <v>0.5</v>
      </c>
      <c r="C7">
        <f>axis_2+BINOMDIST(k_2,n,p,FALSE)</f>
        <v>0.60143685923535428</v>
      </c>
      <c r="F7" s="3">
        <f>F6</f>
        <v>0.5</v>
      </c>
      <c r="G7" s="26">
        <f>axis_2+IF(AND(AND(A&lt;=k_2,k_2&lt;=B),k_2&lt;=n),BINOMDIST(k_2,n,p,FALSE),0)</f>
        <v>0.6</v>
      </c>
      <c r="J7" s="3"/>
      <c r="K7" s="4"/>
      <c r="M7" s="3"/>
      <c r="N7" s="4"/>
    </row>
    <row r="8" spans="1:20" x14ac:dyDescent="0.2">
      <c r="A8" s="4">
        <f>A6</f>
        <v>1</v>
      </c>
      <c r="B8" s="62">
        <f>B7+1</f>
        <v>1.5</v>
      </c>
      <c r="C8" s="26">
        <f>C7</f>
        <v>0.60143685923535428</v>
      </c>
      <c r="F8" s="3">
        <f>F7+1</f>
        <v>1.5</v>
      </c>
      <c r="G8" s="26">
        <f>G7</f>
        <v>0.6</v>
      </c>
      <c r="J8" s="3"/>
      <c r="K8" s="4"/>
      <c r="M8" s="3"/>
      <c r="N8" s="4"/>
    </row>
    <row r="9" spans="1:20" x14ac:dyDescent="0.2">
      <c r="A9" s="6">
        <f>A6</f>
        <v>1</v>
      </c>
      <c r="B9" s="63">
        <f>B8</f>
        <v>1.5</v>
      </c>
      <c r="C9" s="27">
        <f>C6</f>
        <v>0.6</v>
      </c>
      <c r="F9" s="5">
        <f>F8</f>
        <v>1.5</v>
      </c>
      <c r="G9" s="27">
        <f>G6</f>
        <v>0.6</v>
      </c>
      <c r="J9" s="5"/>
      <c r="K9" s="6"/>
      <c r="M9" s="5"/>
      <c r="N9" s="6"/>
    </row>
    <row r="10" spans="1:20" x14ac:dyDescent="0.2">
      <c r="A10" s="2">
        <f>A6+1</f>
        <v>2</v>
      </c>
      <c r="B10" s="61">
        <f>A10-0.5</f>
        <v>1.5</v>
      </c>
      <c r="C10" s="25">
        <f>'s4'!$B$5</f>
        <v>0.6</v>
      </c>
      <c r="F10" s="1">
        <f>A10-0.5</f>
        <v>1.5</v>
      </c>
      <c r="G10" s="25">
        <f>'s4'!$B$5</f>
        <v>0.6</v>
      </c>
      <c r="J10" s="1">
        <f>J6+1</f>
        <v>2</v>
      </c>
      <c r="K10" s="2">
        <f>IF(k_2&lt;=n,axis_2,100)</f>
        <v>0.6</v>
      </c>
      <c r="M10" s="1">
        <f>M6+1</f>
        <v>2</v>
      </c>
      <c r="N10" s="2">
        <f>IF(AND(AND(A&lt;=k_2,k_2&lt;=B),k_2&lt;=n),axis_2,100)</f>
        <v>100</v>
      </c>
    </row>
    <row r="11" spans="1:20" x14ac:dyDescent="0.2">
      <c r="A11" s="4">
        <f>A10</f>
        <v>2</v>
      </c>
      <c r="B11" s="62">
        <f>B10</f>
        <v>1.5</v>
      </c>
      <c r="C11">
        <f>axis_2+IF(k_2&lt;=n,BINOMDIST(k_2,n,p,FALSE),0)</f>
        <v>0.6073895617818218</v>
      </c>
      <c r="F11" s="3">
        <f>F10</f>
        <v>1.5</v>
      </c>
      <c r="G11" s="26">
        <f>axis_2+IF(AND(AND(A&lt;=k_2,k_2&lt;=B),k_2&lt;=n),BINOMDIST(k_2,n,p,FALSE),0)</f>
        <v>0.6</v>
      </c>
      <c r="J11" s="3"/>
      <c r="K11" s="4"/>
      <c r="M11" s="3"/>
      <c r="N11" s="4"/>
    </row>
    <row r="12" spans="1:20" x14ac:dyDescent="0.2">
      <c r="A12" s="4">
        <f>A10</f>
        <v>2</v>
      </c>
      <c r="B12" s="62">
        <f>B11+1</f>
        <v>2.5</v>
      </c>
      <c r="C12" s="26">
        <f>C11</f>
        <v>0.6073895617818218</v>
      </c>
      <c r="F12" s="3">
        <f>F11+1</f>
        <v>2.5</v>
      </c>
      <c r="G12" s="26">
        <f>G11</f>
        <v>0.6</v>
      </c>
      <c r="J12" s="3"/>
      <c r="K12" s="4"/>
      <c r="M12" s="3"/>
      <c r="N12" s="4"/>
    </row>
    <row r="13" spans="1:20" x14ac:dyDescent="0.2">
      <c r="A13" s="6">
        <f>A10</f>
        <v>2</v>
      </c>
      <c r="B13" s="63">
        <f>B12</f>
        <v>2.5</v>
      </c>
      <c r="C13" s="27">
        <f>C10</f>
        <v>0.6</v>
      </c>
      <c r="F13" s="5">
        <f>F12</f>
        <v>2.5</v>
      </c>
      <c r="G13" s="27">
        <f>G10</f>
        <v>0.6</v>
      </c>
      <c r="J13" s="5"/>
      <c r="K13" s="6"/>
      <c r="M13" s="5"/>
      <c r="N13" s="6"/>
    </row>
    <row r="14" spans="1:20" x14ac:dyDescent="0.2">
      <c r="A14" s="2">
        <f>A10+1</f>
        <v>3</v>
      </c>
      <c r="B14" s="61">
        <f>A14-0.5</f>
        <v>2.5</v>
      </c>
      <c r="C14" s="25">
        <f>'s4'!$B$5</f>
        <v>0.6</v>
      </c>
      <c r="F14" s="1">
        <f>A14-0.5</f>
        <v>2.5</v>
      </c>
      <c r="G14" s="25">
        <f>'s4'!$B$5</f>
        <v>0.6</v>
      </c>
      <c r="J14" s="1">
        <f>J10+1</f>
        <v>3</v>
      </c>
      <c r="K14" s="2">
        <f>IF(k_2&lt;=n,axis_2,100)</f>
        <v>0.6</v>
      </c>
      <c r="M14" s="1">
        <f>M10+1</f>
        <v>3</v>
      </c>
      <c r="N14" s="2">
        <f>IF(AND(AND(A&lt;=k_2,k_2&lt;=B),k_2&lt;=n),axis_2,100)</f>
        <v>100</v>
      </c>
    </row>
    <row r="15" spans="1:20" x14ac:dyDescent="0.2">
      <c r="A15" s="4">
        <f>A14</f>
        <v>3</v>
      </c>
      <c r="B15" s="62">
        <f>B14</f>
        <v>2.5</v>
      </c>
      <c r="C15">
        <f>axis_2+IF(k_2&lt;=n,BINOMDIST(k_2,n,p,FALSE),0)</f>
        <v>0.62427998871170032</v>
      </c>
      <c r="F15" s="3">
        <f>F14</f>
        <v>2.5</v>
      </c>
      <c r="G15" s="26">
        <f>axis_2+IF(AND(AND(A&lt;=k_2,k_2&lt;=B),k_2&lt;=n),BINOMDIST(k_2,n,p,FALSE),0)</f>
        <v>0.6</v>
      </c>
      <c r="J15" s="3"/>
      <c r="K15" s="4"/>
      <c r="M15" s="3"/>
      <c r="N15" s="4"/>
    </row>
    <row r="16" spans="1:20" x14ac:dyDescent="0.2">
      <c r="A16" s="4">
        <f>A14</f>
        <v>3</v>
      </c>
      <c r="B16" s="62">
        <f>B15+1</f>
        <v>3.5</v>
      </c>
      <c r="C16" s="26">
        <f>C15</f>
        <v>0.62427998871170032</v>
      </c>
      <c r="F16" s="3">
        <f>F15+1</f>
        <v>3.5</v>
      </c>
      <c r="G16" s="26">
        <f>G15</f>
        <v>0.6</v>
      </c>
      <c r="J16" s="3"/>
      <c r="K16" s="4"/>
      <c r="M16" s="3"/>
      <c r="N16" s="4"/>
    </row>
    <row r="17" spans="1:14" x14ac:dyDescent="0.2">
      <c r="A17" s="6">
        <f>A14</f>
        <v>3</v>
      </c>
      <c r="B17" s="63">
        <f>B16</f>
        <v>3.5</v>
      </c>
      <c r="C17" s="27">
        <f>C14</f>
        <v>0.6</v>
      </c>
      <c r="F17" s="5">
        <f>F16</f>
        <v>3.5</v>
      </c>
      <c r="G17" s="27">
        <f>G14</f>
        <v>0.6</v>
      </c>
      <c r="J17" s="5"/>
      <c r="K17" s="6"/>
      <c r="M17" s="5"/>
      <c r="N17" s="6"/>
    </row>
    <row r="18" spans="1:14" x14ac:dyDescent="0.2">
      <c r="A18" s="2">
        <f>A14+1</f>
        <v>4</v>
      </c>
      <c r="B18" s="61">
        <f>A18-0.5</f>
        <v>3.5</v>
      </c>
      <c r="C18" s="25">
        <f>'s4'!$B$5</f>
        <v>0.6</v>
      </c>
      <c r="F18" s="1">
        <f>A18-0.5</f>
        <v>3.5</v>
      </c>
      <c r="G18" s="25">
        <f>'s4'!$B$5</f>
        <v>0.6</v>
      </c>
      <c r="J18" s="1">
        <f>J14+1</f>
        <v>4</v>
      </c>
      <c r="K18" s="2">
        <f>IF(k_2&lt;=n,axis_2,100)</f>
        <v>0.6</v>
      </c>
      <c r="M18" s="1">
        <f>M14+1</f>
        <v>4</v>
      </c>
      <c r="N18" s="2">
        <f>IF(AND(AND(A&lt;=k_2,k_2&lt;=B),k_2&lt;=n),axis_2,100)</f>
        <v>100</v>
      </c>
    </row>
    <row r="19" spans="1:14" x14ac:dyDescent="0.2">
      <c r="A19" s="4">
        <f>A18</f>
        <v>4</v>
      </c>
      <c r="B19" s="62">
        <f>B18</f>
        <v>3.5</v>
      </c>
      <c r="C19">
        <f>axis_2+IF(k_2&lt;=n,BINOMDIST(k_2,n,p,FALSE),0)</f>
        <v>0.65723140196329366</v>
      </c>
      <c r="F19" s="3">
        <f>F18</f>
        <v>3.5</v>
      </c>
      <c r="G19" s="26">
        <f>axis_2+IF(AND(AND(A&lt;=k_2,k_2&lt;=B),k_2&lt;=n),BINOMDIST(k_2,n,p,FALSE),0)</f>
        <v>0.6</v>
      </c>
      <c r="J19" s="3"/>
      <c r="K19" s="4"/>
      <c r="M19" s="3"/>
      <c r="N19" s="4"/>
    </row>
    <row r="20" spans="1:14" x14ac:dyDescent="0.2">
      <c r="A20" s="4">
        <f>A18</f>
        <v>4</v>
      </c>
      <c r="B20" s="62">
        <f>B19+1</f>
        <v>4.5</v>
      </c>
      <c r="C20" s="26">
        <f>C19</f>
        <v>0.65723140196329366</v>
      </c>
      <c r="F20" s="3">
        <f>F19+1</f>
        <v>4.5</v>
      </c>
      <c r="G20" s="26">
        <f>G19</f>
        <v>0.6</v>
      </c>
      <c r="J20" s="3"/>
      <c r="K20" s="4"/>
      <c r="M20" s="3"/>
      <c r="N20" s="4"/>
    </row>
    <row r="21" spans="1:14" x14ac:dyDescent="0.2">
      <c r="A21" s="6">
        <f>A18</f>
        <v>4</v>
      </c>
      <c r="B21" s="63">
        <f>B20</f>
        <v>4.5</v>
      </c>
      <c r="C21" s="27">
        <f>C18</f>
        <v>0.6</v>
      </c>
      <c r="F21" s="5">
        <f>F20</f>
        <v>4.5</v>
      </c>
      <c r="G21" s="27">
        <f>G18</f>
        <v>0.6</v>
      </c>
      <c r="J21" s="5"/>
      <c r="K21" s="6"/>
      <c r="M21" s="5"/>
      <c r="N21" s="6"/>
    </row>
    <row r="22" spans="1:14" x14ac:dyDescent="0.2">
      <c r="A22" s="2">
        <f>A18+1</f>
        <v>5</v>
      </c>
      <c r="B22" s="61">
        <f>A22-0.5</f>
        <v>4.5</v>
      </c>
      <c r="C22" s="25">
        <f>'s4'!$B$5</f>
        <v>0.6</v>
      </c>
      <c r="F22" s="1">
        <f>A22-0.5</f>
        <v>4.5</v>
      </c>
      <c r="G22" s="25">
        <f>'s4'!$B$5</f>
        <v>0.6</v>
      </c>
      <c r="J22" s="1">
        <f>J18+1</f>
        <v>5</v>
      </c>
      <c r="K22" s="2">
        <f>IF(k_2&lt;=n,axis_2,100)</f>
        <v>0.6</v>
      </c>
      <c r="M22" s="1">
        <f>M18+1</f>
        <v>5</v>
      </c>
      <c r="N22" s="2">
        <f>IF(AND(AND(A&lt;=k_2,k_2&lt;=B),k_2&lt;=n),axis_2,100)</f>
        <v>0.6</v>
      </c>
    </row>
    <row r="23" spans="1:14" x14ac:dyDescent="0.2">
      <c r="A23" s="4">
        <f>A22</f>
        <v>5</v>
      </c>
      <c r="B23" s="62">
        <f>B22</f>
        <v>4.5</v>
      </c>
      <c r="C23">
        <f>axis_2+IF(k_2&lt;=n,BINOMDIST(k_2,n,p,FALSE),0)</f>
        <v>0.70301652353392863</v>
      </c>
      <c r="F23" s="3">
        <f>F22</f>
        <v>4.5</v>
      </c>
      <c r="G23" s="26">
        <f>axis_2+IF(AND(AND(A&lt;=k_2,k_2&lt;=B),k_2&lt;=n),BINOMDIST(k_2,n,p,FALSE),0)</f>
        <v>0.70301652353392863</v>
      </c>
      <c r="J23" s="3"/>
      <c r="K23" s="4"/>
      <c r="M23" s="3"/>
      <c r="N23" s="4"/>
    </row>
    <row r="24" spans="1:14" x14ac:dyDescent="0.2">
      <c r="A24" s="4">
        <f>A22</f>
        <v>5</v>
      </c>
      <c r="B24" s="62">
        <f>B23+1</f>
        <v>5.5</v>
      </c>
      <c r="C24" s="26">
        <f>C23</f>
        <v>0.70301652353392863</v>
      </c>
      <c r="F24" s="3">
        <f>F23+1</f>
        <v>5.5</v>
      </c>
      <c r="G24" s="26">
        <f>G23</f>
        <v>0.70301652353392863</v>
      </c>
      <c r="J24" s="3"/>
      <c r="K24" s="4"/>
      <c r="M24" s="3"/>
      <c r="N24" s="4"/>
    </row>
    <row r="25" spans="1:14" x14ac:dyDescent="0.2">
      <c r="A25" s="6">
        <f>A22</f>
        <v>5</v>
      </c>
      <c r="B25" s="63">
        <f>B24</f>
        <v>5.5</v>
      </c>
      <c r="C25" s="27">
        <f>C22</f>
        <v>0.6</v>
      </c>
      <c r="F25" s="5">
        <f>F24</f>
        <v>5.5</v>
      </c>
      <c r="G25" s="27">
        <f>G22</f>
        <v>0.6</v>
      </c>
      <c r="J25" s="5"/>
      <c r="K25" s="6"/>
      <c r="M25" s="5"/>
      <c r="N25" s="6"/>
    </row>
    <row r="26" spans="1:14" x14ac:dyDescent="0.2">
      <c r="A26" s="2">
        <f>A22+1</f>
        <v>6</v>
      </c>
      <c r="B26" s="61">
        <f>A26-0.5</f>
        <v>5.5</v>
      </c>
      <c r="C26" s="25">
        <f>'s4'!$B$5</f>
        <v>0.6</v>
      </c>
      <c r="F26" s="1">
        <f>A26-0.5</f>
        <v>5.5</v>
      </c>
      <c r="G26" s="25">
        <f>'s4'!$B$5</f>
        <v>0.6</v>
      </c>
      <c r="J26" s="1">
        <f>J22+1</f>
        <v>6</v>
      </c>
      <c r="K26" s="2">
        <f>IF(k_2&lt;=n,axis_2,100)</f>
        <v>0.6</v>
      </c>
      <c r="M26" s="1">
        <f>M22+1</f>
        <v>6</v>
      </c>
      <c r="N26" s="2">
        <f>IF(AND(AND(A&lt;=k_2,k_2&lt;=B),k_2&lt;=n),axis_2,100)</f>
        <v>0.6</v>
      </c>
    </row>
    <row r="27" spans="1:14" x14ac:dyDescent="0.2">
      <c r="A27" s="4">
        <f>A26</f>
        <v>6</v>
      </c>
      <c r="B27" s="62">
        <f>B26</f>
        <v>5.5</v>
      </c>
      <c r="C27">
        <f>axis_2+IF(k_2&lt;=n,BINOMDIST(k_2,n,p,FALSE),0)</f>
        <v>0.74716646219132665</v>
      </c>
      <c r="F27" s="3">
        <f>F26</f>
        <v>5.5</v>
      </c>
      <c r="G27" s="26">
        <f>axis_2+IF(AND(AND(A&lt;=k_2,k_2&lt;=B),k_2&lt;=n),BINOMDIST(k_2,n,p,FALSE),0)</f>
        <v>0.74716646219132665</v>
      </c>
      <c r="J27" s="3"/>
      <c r="K27" s="4"/>
      <c r="M27" s="3"/>
      <c r="N27" s="4"/>
    </row>
    <row r="28" spans="1:14" x14ac:dyDescent="0.2">
      <c r="A28" s="4">
        <f>A26</f>
        <v>6</v>
      </c>
      <c r="B28" s="62">
        <f>B27+1</f>
        <v>6.5</v>
      </c>
      <c r="C28" s="26">
        <f>C27</f>
        <v>0.74716646219132665</v>
      </c>
      <c r="F28" s="3">
        <f>F27+1</f>
        <v>6.5</v>
      </c>
      <c r="G28" s="26">
        <f>G27</f>
        <v>0.74716646219132665</v>
      </c>
      <c r="J28" s="3"/>
      <c r="K28" s="4"/>
      <c r="M28" s="3"/>
      <c r="N28" s="4"/>
    </row>
    <row r="29" spans="1:14" x14ac:dyDescent="0.2">
      <c r="A29" s="6">
        <f>A26</f>
        <v>6</v>
      </c>
      <c r="B29" s="63">
        <f>B28</f>
        <v>6.5</v>
      </c>
      <c r="C29" s="27">
        <f>C26</f>
        <v>0.6</v>
      </c>
      <c r="F29" s="5">
        <f>F28</f>
        <v>6.5</v>
      </c>
      <c r="G29" s="27">
        <f>G26</f>
        <v>0.6</v>
      </c>
      <c r="J29" s="5"/>
      <c r="K29" s="6"/>
      <c r="M29" s="5"/>
      <c r="N29" s="6"/>
    </row>
    <row r="30" spans="1:14" x14ac:dyDescent="0.2">
      <c r="A30" s="2">
        <f>A26+1</f>
        <v>7</v>
      </c>
      <c r="B30" s="61">
        <f>A30-0.5</f>
        <v>6.5</v>
      </c>
      <c r="C30" s="25">
        <f>'s4'!$B$5</f>
        <v>0.6</v>
      </c>
      <c r="F30" s="1">
        <f>A30-0.5</f>
        <v>6.5</v>
      </c>
      <c r="G30" s="25">
        <f>'s4'!$B$5</f>
        <v>0.6</v>
      </c>
      <c r="J30" s="1">
        <f>J26+1</f>
        <v>7</v>
      </c>
      <c r="K30" s="2">
        <f>IF(k_2&lt;=n,axis_2,100)</f>
        <v>0.6</v>
      </c>
      <c r="M30" s="1">
        <f>M26+1</f>
        <v>7</v>
      </c>
      <c r="N30" s="2">
        <f>IF(AND(AND(A&lt;=k_2,k_2&lt;=B),k_2&lt;=n),axis_2,100)</f>
        <v>0.6</v>
      </c>
    </row>
    <row r="31" spans="1:14" x14ac:dyDescent="0.2">
      <c r="A31" s="4">
        <f>A30</f>
        <v>7</v>
      </c>
      <c r="B31" s="62">
        <f>B30</f>
        <v>6.5</v>
      </c>
      <c r="C31">
        <f>axis_2+IF(k_2&lt;=n,BINOMDIST(k_2,n,p,FALSE),0)</f>
        <v>0.77119363969195143</v>
      </c>
      <c r="F31" s="3">
        <f>F30</f>
        <v>6.5</v>
      </c>
      <c r="G31" s="26">
        <f>axis_2+IF(AND(AND(A&lt;=k_2,k_2&lt;=B),k_2&lt;=n),BINOMDIST(k_2,n,p,FALSE),0)</f>
        <v>0.77119363969195143</v>
      </c>
      <c r="J31" s="3"/>
      <c r="K31" s="4"/>
      <c r="M31" s="3"/>
      <c r="N31" s="4"/>
    </row>
    <row r="32" spans="1:14" x14ac:dyDescent="0.2">
      <c r="A32" s="4">
        <f>A30</f>
        <v>7</v>
      </c>
      <c r="B32" s="62">
        <f>B31+1</f>
        <v>7.5</v>
      </c>
      <c r="C32" s="26">
        <f>C31</f>
        <v>0.77119363969195143</v>
      </c>
      <c r="F32" s="3">
        <f>F31+1</f>
        <v>7.5</v>
      </c>
      <c r="G32" s="26">
        <f>G31</f>
        <v>0.77119363969195143</v>
      </c>
      <c r="J32" s="3"/>
      <c r="K32" s="4"/>
      <c r="M32" s="3"/>
      <c r="N32" s="4"/>
    </row>
    <row r="33" spans="1:14" x14ac:dyDescent="0.2">
      <c r="A33" s="6">
        <f>A30</f>
        <v>7</v>
      </c>
      <c r="B33" s="63">
        <f>B32</f>
        <v>7.5</v>
      </c>
      <c r="C33" s="27">
        <f>C30</f>
        <v>0.6</v>
      </c>
      <c r="F33" s="5">
        <f>F32</f>
        <v>7.5</v>
      </c>
      <c r="G33" s="27">
        <f>G30</f>
        <v>0.6</v>
      </c>
      <c r="J33" s="5"/>
      <c r="K33" s="6"/>
      <c r="M33" s="5"/>
      <c r="N33" s="6"/>
    </row>
    <row r="34" spans="1:14" x14ac:dyDescent="0.2">
      <c r="A34" s="2">
        <f>A30+1</f>
        <v>8</v>
      </c>
      <c r="B34" s="61">
        <f>A34-0.5</f>
        <v>7.5</v>
      </c>
      <c r="C34" s="25">
        <f>'s4'!$B$5</f>
        <v>0.6</v>
      </c>
      <c r="F34" s="1">
        <f>A34-0.5</f>
        <v>7.5</v>
      </c>
      <c r="G34" s="25">
        <f>'s4'!$B$5</f>
        <v>0.6</v>
      </c>
      <c r="J34" s="1">
        <f>J30+1</f>
        <v>8</v>
      </c>
      <c r="K34" s="2">
        <f>IF(k_2&lt;=n,axis_2,100)</f>
        <v>0.6</v>
      </c>
      <c r="M34" s="1">
        <f>M30+1</f>
        <v>8</v>
      </c>
      <c r="N34" s="2">
        <f>IF(AND(AND(A&lt;=k_2,k_2&lt;=B),k_2&lt;=n),axis_2,100)</f>
        <v>0.6</v>
      </c>
    </row>
    <row r="35" spans="1:14" x14ac:dyDescent="0.2">
      <c r="A35" s="4">
        <f>A34</f>
        <v>8</v>
      </c>
      <c r="B35" s="62">
        <f>B34</f>
        <v>7.5</v>
      </c>
      <c r="C35">
        <f>axis_2+IF(k_2&lt;=n,BINOMDIST(k_2,n,p,FALSE),0)</f>
        <v>0.76507958113152452</v>
      </c>
      <c r="F35" s="3">
        <f>F34</f>
        <v>7.5</v>
      </c>
      <c r="G35" s="26">
        <f>axis_2+IF(AND(AND(A&lt;=k_2,k_2&lt;=B),k_2&lt;=n),BINOMDIST(k_2,n,p,FALSE),0)</f>
        <v>0.76507958113152452</v>
      </c>
      <c r="J35" s="3"/>
      <c r="K35" s="4"/>
      <c r="M35" s="3"/>
      <c r="N35" s="4"/>
    </row>
    <row r="36" spans="1:14" x14ac:dyDescent="0.2">
      <c r="A36" s="4">
        <f>A34</f>
        <v>8</v>
      </c>
      <c r="B36" s="62">
        <f>B35+1</f>
        <v>8.5</v>
      </c>
      <c r="C36" s="26">
        <f>C35</f>
        <v>0.76507958113152452</v>
      </c>
      <c r="F36" s="3">
        <f>F35+1</f>
        <v>8.5</v>
      </c>
      <c r="G36" s="26">
        <f>G35</f>
        <v>0.76507958113152452</v>
      </c>
      <c r="J36" s="3"/>
      <c r="K36" s="4"/>
      <c r="M36" s="3"/>
      <c r="N36" s="4"/>
    </row>
    <row r="37" spans="1:14" x14ac:dyDescent="0.2">
      <c r="A37" s="6">
        <f>A34</f>
        <v>8</v>
      </c>
      <c r="B37" s="63">
        <f>B36</f>
        <v>8.5</v>
      </c>
      <c r="C37" s="27">
        <f>C34</f>
        <v>0.6</v>
      </c>
      <c r="F37" s="5">
        <f>F36</f>
        <v>8.5</v>
      </c>
      <c r="G37" s="27">
        <f>G34</f>
        <v>0.6</v>
      </c>
      <c r="J37" s="5"/>
      <c r="K37" s="6"/>
      <c r="M37" s="5"/>
      <c r="N37" s="6"/>
    </row>
    <row r="38" spans="1:14" x14ac:dyDescent="0.2">
      <c r="A38" s="2">
        <f>A34+1</f>
        <v>9</v>
      </c>
      <c r="B38" s="61">
        <f>A38-0.5</f>
        <v>8.5</v>
      </c>
      <c r="C38" s="25">
        <f>'s4'!$B$5</f>
        <v>0.6</v>
      </c>
      <c r="F38" s="1">
        <f>A38-0.5</f>
        <v>8.5</v>
      </c>
      <c r="G38" s="25">
        <f>'s4'!$B$5</f>
        <v>0.6</v>
      </c>
      <c r="J38" s="1">
        <f>J34+1</f>
        <v>9</v>
      </c>
      <c r="K38" s="2">
        <f>IF(k_2&lt;=n,axis_2,100)</f>
        <v>0.6</v>
      </c>
      <c r="M38" s="1">
        <f>M34+1</f>
        <v>9</v>
      </c>
      <c r="N38" s="2">
        <f>IF(AND(AND(A&lt;=k_2,k_2&lt;=B),k_2&lt;=n),axis_2,100)</f>
        <v>0.6</v>
      </c>
    </row>
    <row r="39" spans="1:14" x14ac:dyDescent="0.2">
      <c r="A39" s="4">
        <f>A38</f>
        <v>9</v>
      </c>
      <c r="B39" s="62">
        <f>B38</f>
        <v>8.5</v>
      </c>
      <c r="C39">
        <f>axis_2+IF(k_2&lt;=n,BINOMDIST(k_2,n,p,FALSE),0)</f>
        <v>0.73363585139218657</v>
      </c>
      <c r="F39" s="3">
        <f>F38</f>
        <v>8.5</v>
      </c>
      <c r="G39" s="26">
        <f>axis_2+IF(AND(AND(A&lt;=k_2,k_2&lt;=B),k_2&lt;=n),BINOMDIST(k_2,n,p,FALSE),0)</f>
        <v>0.73363585139218657</v>
      </c>
      <c r="J39" s="3"/>
      <c r="K39" s="4"/>
      <c r="M39" s="3"/>
      <c r="N39" s="4"/>
    </row>
    <row r="40" spans="1:14" x14ac:dyDescent="0.2">
      <c r="A40" s="4">
        <f>A38</f>
        <v>9</v>
      </c>
      <c r="B40" s="62">
        <f>B39+1</f>
        <v>9.5</v>
      </c>
      <c r="C40" s="26">
        <f>C39</f>
        <v>0.73363585139218657</v>
      </c>
      <c r="F40" s="3">
        <f>F39+1</f>
        <v>9.5</v>
      </c>
      <c r="G40" s="26">
        <f>G39</f>
        <v>0.73363585139218657</v>
      </c>
      <c r="J40" s="3"/>
      <c r="K40" s="4"/>
      <c r="M40" s="3"/>
      <c r="N40" s="4"/>
    </row>
    <row r="41" spans="1:14" x14ac:dyDescent="0.2">
      <c r="A41" s="6">
        <f>A38</f>
        <v>9</v>
      </c>
      <c r="B41" s="63">
        <f>B40</f>
        <v>9.5</v>
      </c>
      <c r="C41" s="27">
        <f>C38</f>
        <v>0.6</v>
      </c>
      <c r="F41" s="5">
        <f>F40</f>
        <v>9.5</v>
      </c>
      <c r="G41" s="27">
        <f>G38</f>
        <v>0.6</v>
      </c>
      <c r="J41" s="5"/>
      <c r="K41" s="6"/>
      <c r="M41" s="5"/>
      <c r="N41" s="6"/>
    </row>
    <row r="42" spans="1:14" x14ac:dyDescent="0.2">
      <c r="A42" s="2">
        <f>A38+1</f>
        <v>10</v>
      </c>
      <c r="B42" s="61">
        <f>A42-0.5</f>
        <v>9.5</v>
      </c>
      <c r="C42" s="25">
        <f>'s4'!$B$5</f>
        <v>0.6</v>
      </c>
      <c r="F42" s="1">
        <f>A42-0.5</f>
        <v>9.5</v>
      </c>
      <c r="G42" s="25">
        <f>'s4'!$B$5</f>
        <v>0.6</v>
      </c>
      <c r="J42" s="1">
        <f>J38+1</f>
        <v>10</v>
      </c>
      <c r="K42" s="2">
        <f>IF(k_2&lt;=n,axis_2,100)</f>
        <v>0.6</v>
      </c>
      <c r="M42" s="1">
        <f>M38+1</f>
        <v>10</v>
      </c>
      <c r="N42" s="2">
        <f>IF(AND(AND(A&lt;=k_2,k_2&lt;=B),k_2&lt;=n),axis_2,100)</f>
        <v>0.6</v>
      </c>
    </row>
    <row r="43" spans="1:14" x14ac:dyDescent="0.2">
      <c r="A43" s="4">
        <f>A42</f>
        <v>10</v>
      </c>
      <c r="B43" s="62">
        <f>B42</f>
        <v>9.5</v>
      </c>
      <c r="C43">
        <f>axis_2+IF(k_2&lt;=n,BINOMDIST(k_2,n,p,FALSE),0)</f>
        <v>0.69163601238321359</v>
      </c>
      <c r="F43" s="3">
        <f>F42</f>
        <v>9.5</v>
      </c>
      <c r="G43" s="26">
        <f>axis_2+IF(AND(AND(A&lt;=k_2,k_2&lt;=B),k_2&lt;=n),BINOMDIST(k_2,n,p,FALSE),0)</f>
        <v>0.69163601238321359</v>
      </c>
      <c r="J43" s="3"/>
      <c r="K43" s="4"/>
      <c r="M43" s="3"/>
      <c r="N43" s="4"/>
    </row>
    <row r="44" spans="1:14" x14ac:dyDescent="0.2">
      <c r="A44" s="4">
        <f>A42</f>
        <v>10</v>
      </c>
      <c r="B44" s="62">
        <f>B43+1</f>
        <v>10.5</v>
      </c>
      <c r="C44" s="26">
        <f>C43</f>
        <v>0.69163601238321359</v>
      </c>
      <c r="F44" s="3">
        <f>F43+1</f>
        <v>10.5</v>
      </c>
      <c r="G44" s="26">
        <f>G43</f>
        <v>0.69163601238321359</v>
      </c>
      <c r="J44" s="3"/>
      <c r="K44" s="4"/>
      <c r="M44" s="3"/>
      <c r="N44" s="4"/>
    </row>
    <row r="45" spans="1:14" x14ac:dyDescent="0.2">
      <c r="A45" s="6">
        <f>A42</f>
        <v>10</v>
      </c>
      <c r="B45" s="63">
        <f>B44</f>
        <v>10.5</v>
      </c>
      <c r="C45" s="27">
        <f>C42</f>
        <v>0.6</v>
      </c>
      <c r="F45" s="5">
        <f>F44</f>
        <v>10.5</v>
      </c>
      <c r="G45" s="27">
        <f>G42</f>
        <v>0.6</v>
      </c>
      <c r="J45" s="5"/>
      <c r="K45" s="6"/>
      <c r="M45" s="5"/>
      <c r="N45" s="6"/>
    </row>
    <row r="46" spans="1:14" x14ac:dyDescent="0.2">
      <c r="A46" s="2">
        <f>A42+1</f>
        <v>11</v>
      </c>
      <c r="B46" s="61">
        <f>A46-0.5</f>
        <v>10.5</v>
      </c>
      <c r="C46" s="25">
        <f>'s4'!$B$5</f>
        <v>0.6</v>
      </c>
      <c r="F46" s="1">
        <f>A46-0.5</f>
        <v>10.5</v>
      </c>
      <c r="G46" s="25">
        <f>'s4'!$B$5</f>
        <v>0.6</v>
      </c>
      <c r="J46" s="1">
        <f>J42+1</f>
        <v>11</v>
      </c>
      <c r="K46" s="2">
        <f>IF(k_2&lt;=n,axis_2,100)</f>
        <v>0.6</v>
      </c>
      <c r="M46" s="1">
        <f>M42+1</f>
        <v>11</v>
      </c>
      <c r="N46" s="2">
        <f>IF(AND(AND(A&lt;=k_2,k_2&lt;=B),k_2&lt;=n),axis_2,100)</f>
        <v>100</v>
      </c>
    </row>
    <row r="47" spans="1:14" x14ac:dyDescent="0.2">
      <c r="A47" s="4">
        <f>A46</f>
        <v>11</v>
      </c>
      <c r="B47" s="62">
        <f>B46</f>
        <v>10.5</v>
      </c>
      <c r="C47">
        <f>axis_2+IF(k_2&lt;=n,BINOMDIST(k_2,n,p,FALSE),0)</f>
        <v>0.65355351373044956</v>
      </c>
      <c r="F47" s="3">
        <f>F46</f>
        <v>10.5</v>
      </c>
      <c r="G47" s="26">
        <f>axis_2+IF(AND(AND(A&lt;=k_2,k_2&lt;=B),k_2&lt;=n),BINOMDIST(k_2,n,p,FALSE),0)</f>
        <v>0.6</v>
      </c>
      <c r="J47" s="3"/>
      <c r="K47" s="4"/>
      <c r="M47" s="3"/>
      <c r="N47" s="4"/>
    </row>
    <row r="48" spans="1:14" x14ac:dyDescent="0.2">
      <c r="A48" s="4">
        <f>A46</f>
        <v>11</v>
      </c>
      <c r="B48" s="62">
        <f>B47+1</f>
        <v>11.5</v>
      </c>
      <c r="C48" s="26">
        <f>C47</f>
        <v>0.65355351373044956</v>
      </c>
      <c r="F48" s="3">
        <f>F47+1</f>
        <v>11.5</v>
      </c>
      <c r="G48" s="26">
        <f>G47</f>
        <v>0.6</v>
      </c>
      <c r="J48" s="3"/>
      <c r="K48" s="4"/>
      <c r="M48" s="3"/>
      <c r="N48" s="4"/>
    </row>
    <row r="49" spans="1:14" x14ac:dyDescent="0.2">
      <c r="A49" s="6">
        <f>A46</f>
        <v>11</v>
      </c>
      <c r="B49" s="63">
        <f>B48</f>
        <v>11.5</v>
      </c>
      <c r="C49" s="27">
        <f>C46</f>
        <v>0.6</v>
      </c>
      <c r="F49" s="5">
        <f>F48</f>
        <v>11.5</v>
      </c>
      <c r="G49" s="27">
        <f>G46</f>
        <v>0.6</v>
      </c>
      <c r="J49" s="5"/>
      <c r="K49" s="6"/>
      <c r="M49" s="5"/>
      <c r="N49" s="6"/>
    </row>
    <row r="50" spans="1:14" x14ac:dyDescent="0.2">
      <c r="A50" s="2">
        <f>A46+1</f>
        <v>12</v>
      </c>
      <c r="B50" s="61">
        <f>A50-0.5</f>
        <v>11.5</v>
      </c>
      <c r="C50" s="25">
        <f>'s4'!$B$5</f>
        <v>0.6</v>
      </c>
      <c r="F50" s="1">
        <f>A50-0.5</f>
        <v>11.5</v>
      </c>
      <c r="G50" s="25">
        <f>'s4'!$B$5</f>
        <v>0.6</v>
      </c>
      <c r="J50" s="1">
        <f>J46+1</f>
        <v>12</v>
      </c>
      <c r="K50" s="2">
        <f>IF(k_2&lt;=n,axis_2,100)</f>
        <v>0.6</v>
      </c>
      <c r="M50" s="1">
        <f>M46+1</f>
        <v>12</v>
      </c>
      <c r="N50" s="2">
        <f>IF(AND(AND(A&lt;=k_2,k_2&lt;=B),k_2&lt;=n),axis_2,100)</f>
        <v>100</v>
      </c>
    </row>
    <row r="51" spans="1:14" x14ac:dyDescent="0.2">
      <c r="A51" s="4">
        <f>A50</f>
        <v>12</v>
      </c>
      <c r="B51" s="62">
        <f>B50</f>
        <v>11.5</v>
      </c>
      <c r="C51">
        <f>axis_2+IF(k_2&lt;=n,BINOMDIST(k_2,n,p,FALSE),0)</f>
        <v>0.62677675686522472</v>
      </c>
      <c r="F51" s="3">
        <f>F50</f>
        <v>11.5</v>
      </c>
      <c r="G51" s="26">
        <f>axis_2+IF(AND(AND(A&lt;=k_2,k_2&lt;=B),k_2&lt;=n),BINOMDIST(k_2,n,p,FALSE),0)</f>
        <v>0.6</v>
      </c>
      <c r="J51" s="3"/>
      <c r="K51" s="4"/>
      <c r="M51" s="3"/>
      <c r="N51" s="4"/>
    </row>
    <row r="52" spans="1:14" x14ac:dyDescent="0.2">
      <c r="A52" s="4">
        <f>A50</f>
        <v>12</v>
      </c>
      <c r="B52" s="62">
        <f>B51+1</f>
        <v>12.5</v>
      </c>
      <c r="C52" s="26">
        <f>C51</f>
        <v>0.62677675686522472</v>
      </c>
      <c r="F52" s="3">
        <f>F51+1</f>
        <v>12.5</v>
      </c>
      <c r="G52" s="26">
        <f>G51</f>
        <v>0.6</v>
      </c>
      <c r="J52" s="3"/>
      <c r="K52" s="4"/>
      <c r="M52" s="3"/>
      <c r="N52" s="4"/>
    </row>
    <row r="53" spans="1:14" x14ac:dyDescent="0.2">
      <c r="A53" s="6">
        <f>A50</f>
        <v>12</v>
      </c>
      <c r="B53" s="63">
        <f>B52</f>
        <v>12.5</v>
      </c>
      <c r="C53" s="27">
        <f>C50</f>
        <v>0.6</v>
      </c>
      <c r="F53" s="5">
        <f>F52</f>
        <v>12.5</v>
      </c>
      <c r="G53" s="27">
        <f>G50</f>
        <v>0.6</v>
      </c>
      <c r="J53" s="5"/>
      <c r="K53" s="6"/>
      <c r="M53" s="5"/>
      <c r="N53" s="6"/>
    </row>
    <row r="54" spans="1:14" x14ac:dyDescent="0.2">
      <c r="A54" s="2">
        <f>A50+1</f>
        <v>13</v>
      </c>
      <c r="B54" s="61">
        <f>A54-0.5</f>
        <v>12.5</v>
      </c>
      <c r="C54" s="25">
        <f>'s4'!$B$5</f>
        <v>0.6</v>
      </c>
      <c r="F54" s="1">
        <f>A54-0.5</f>
        <v>12.5</v>
      </c>
      <c r="G54" s="25">
        <f>'s4'!$B$5</f>
        <v>0.6</v>
      </c>
      <c r="J54" s="1">
        <f>J50+1</f>
        <v>13</v>
      </c>
      <c r="K54" s="2">
        <f>IF(k_2&lt;=n,axis_2,100)</f>
        <v>0.6</v>
      </c>
      <c r="M54" s="1">
        <f>M50+1</f>
        <v>13</v>
      </c>
      <c r="N54" s="2">
        <f>IF(AND(AND(A&lt;=k_2,k_2&lt;=B),k_2&lt;=n),axis_2,100)</f>
        <v>100</v>
      </c>
    </row>
    <row r="55" spans="1:14" x14ac:dyDescent="0.2">
      <c r="A55" s="4">
        <f>A54</f>
        <v>13</v>
      </c>
      <c r="B55" s="62">
        <f>B54</f>
        <v>12.5</v>
      </c>
      <c r="C55">
        <f>axis_2+IF(k_2&lt;=n,BINOMDIST(k_2,n,p,FALSE),0)</f>
        <v>0.6114757529422391</v>
      </c>
      <c r="F55" s="3">
        <f>F54</f>
        <v>12.5</v>
      </c>
      <c r="G55" s="26">
        <f>axis_2+IF(AND(AND(A&lt;=k_2,k_2&lt;=B),k_2&lt;=n),BINOMDIST(k_2,n,p,FALSE),0)</f>
        <v>0.6</v>
      </c>
      <c r="J55" s="3"/>
      <c r="K55" s="4"/>
      <c r="M55" s="3"/>
      <c r="N55" s="4"/>
    </row>
    <row r="56" spans="1:14" x14ac:dyDescent="0.2">
      <c r="A56" s="4">
        <f>A54</f>
        <v>13</v>
      </c>
      <c r="B56" s="62">
        <f>B55+1</f>
        <v>13.5</v>
      </c>
      <c r="C56" s="26">
        <f>C55</f>
        <v>0.6114757529422391</v>
      </c>
      <c r="F56" s="3">
        <f>F55+1</f>
        <v>13.5</v>
      </c>
      <c r="G56" s="26">
        <f>G55</f>
        <v>0.6</v>
      </c>
      <c r="J56" s="3"/>
      <c r="K56" s="4"/>
      <c r="M56" s="3"/>
      <c r="N56" s="4"/>
    </row>
    <row r="57" spans="1:14" x14ac:dyDescent="0.2">
      <c r="A57" s="6">
        <f>A54</f>
        <v>13</v>
      </c>
      <c r="B57" s="63">
        <f>B56</f>
        <v>13.5</v>
      </c>
      <c r="C57" s="27">
        <f>C54</f>
        <v>0.6</v>
      </c>
      <c r="F57" s="5">
        <f>F56</f>
        <v>13.5</v>
      </c>
      <c r="G57" s="27">
        <f>G54</f>
        <v>0.6</v>
      </c>
      <c r="J57" s="5"/>
      <c r="K57" s="6"/>
      <c r="M57" s="5"/>
      <c r="N57" s="6"/>
    </row>
    <row r="58" spans="1:14" x14ac:dyDescent="0.2">
      <c r="A58" s="2">
        <f>A54+1</f>
        <v>14</v>
      </c>
      <c r="B58" s="61">
        <f>A58-0.5</f>
        <v>13.5</v>
      </c>
      <c r="C58" s="25">
        <f>'s4'!$B$5</f>
        <v>0.6</v>
      </c>
      <c r="F58" s="1">
        <f>A58-0.5</f>
        <v>13.5</v>
      </c>
      <c r="G58" s="25">
        <f>'s4'!$B$5</f>
        <v>0.6</v>
      </c>
      <c r="J58" s="1">
        <f>J54+1</f>
        <v>14</v>
      </c>
      <c r="K58" s="2">
        <f>IF(k_2&lt;=n,axis_2,100)</f>
        <v>0.6</v>
      </c>
      <c r="M58" s="1">
        <f>M54+1</f>
        <v>14</v>
      </c>
      <c r="N58" s="2">
        <f>IF(AND(AND(A&lt;=k_2,k_2&lt;=B),k_2&lt;=n),axis_2,100)</f>
        <v>100</v>
      </c>
    </row>
    <row r="59" spans="1:14" x14ac:dyDescent="0.2">
      <c r="A59" s="4">
        <f>A58</f>
        <v>14</v>
      </c>
      <c r="B59" s="62">
        <f>B58</f>
        <v>13.5</v>
      </c>
      <c r="C59">
        <f>axis_2+IF(k_2&lt;=n,BINOMDIST(k_2,n,p,FALSE),0)</f>
        <v>0.60421558271347564</v>
      </c>
      <c r="F59" s="3">
        <f>F58</f>
        <v>13.5</v>
      </c>
      <c r="G59" s="26">
        <f>axis_2+IF(AND(AND(A&lt;=k_2,k_2&lt;=B),k_2&lt;=n),BINOMDIST(k_2,n,p,FALSE),0)</f>
        <v>0.6</v>
      </c>
      <c r="J59" s="3"/>
      <c r="K59" s="4"/>
      <c r="M59" s="3"/>
      <c r="N59" s="4"/>
    </row>
    <row r="60" spans="1:14" x14ac:dyDescent="0.2">
      <c r="A60" s="4">
        <f>A58</f>
        <v>14</v>
      </c>
      <c r="B60" s="62">
        <f>B59+1</f>
        <v>14.5</v>
      </c>
      <c r="C60" s="26">
        <f>C59</f>
        <v>0.60421558271347564</v>
      </c>
      <c r="F60" s="3">
        <f>F59+1</f>
        <v>14.5</v>
      </c>
      <c r="G60" s="26">
        <f>G59</f>
        <v>0.6</v>
      </c>
      <c r="J60" s="3"/>
      <c r="K60" s="4"/>
      <c r="M60" s="3"/>
      <c r="N60" s="4"/>
    </row>
    <row r="61" spans="1:14" x14ac:dyDescent="0.2">
      <c r="A61" s="6">
        <f>A58</f>
        <v>14</v>
      </c>
      <c r="B61" s="63">
        <f>B60</f>
        <v>14.5</v>
      </c>
      <c r="C61" s="27">
        <f>C58</f>
        <v>0.6</v>
      </c>
      <c r="F61" s="5">
        <f>F60</f>
        <v>14.5</v>
      </c>
      <c r="G61" s="27">
        <f>G58</f>
        <v>0.6</v>
      </c>
      <c r="J61" s="5"/>
      <c r="K61" s="6"/>
      <c r="M61" s="5"/>
      <c r="N61" s="6"/>
    </row>
    <row r="62" spans="1:14" x14ac:dyDescent="0.2">
      <c r="A62" s="2">
        <f>A58+1</f>
        <v>15</v>
      </c>
      <c r="B62" s="61">
        <f>A62-0.5</f>
        <v>14.5</v>
      </c>
      <c r="C62" s="25">
        <f>'s4'!$B$5</f>
        <v>0.6</v>
      </c>
      <c r="F62" s="1">
        <f>A62-0.5</f>
        <v>14.5</v>
      </c>
      <c r="G62" s="25">
        <f>'s4'!$B$5</f>
        <v>0.6</v>
      </c>
      <c r="J62" s="1">
        <f>J58+1</f>
        <v>15</v>
      </c>
      <c r="K62" s="2">
        <f>IF(k_2&lt;=n,axis_2,100)</f>
        <v>0.6</v>
      </c>
      <c r="M62" s="1">
        <f>M58+1</f>
        <v>15</v>
      </c>
      <c r="N62" s="2">
        <f>IF(AND(AND(A&lt;=k_2,k_2&lt;=B),k_2&lt;=n),axis_2,100)</f>
        <v>100</v>
      </c>
    </row>
    <row r="63" spans="1:14" x14ac:dyDescent="0.2">
      <c r="A63" s="4">
        <f>A62</f>
        <v>15</v>
      </c>
      <c r="B63" s="62">
        <f>B62</f>
        <v>14.5</v>
      </c>
      <c r="C63">
        <f>axis_2+IF(k_2&lt;=n,BINOMDIST(k_2,n,p,FALSE),0)</f>
        <v>0.60132489742423523</v>
      </c>
      <c r="F63" s="3">
        <f>F62</f>
        <v>14.5</v>
      </c>
      <c r="G63" s="26">
        <f>axis_2+IF(AND(AND(A&lt;=k_2,k_2&lt;=B),k_2&lt;=n),BINOMDIST(k_2,n,p,FALSE),0)</f>
        <v>0.6</v>
      </c>
      <c r="J63" s="3"/>
      <c r="K63" s="4"/>
      <c r="M63" s="3"/>
      <c r="N63" s="4"/>
    </row>
    <row r="64" spans="1:14" x14ac:dyDescent="0.2">
      <c r="A64" s="4">
        <f>A62</f>
        <v>15</v>
      </c>
      <c r="B64" s="62">
        <f>B63+1</f>
        <v>15.5</v>
      </c>
      <c r="C64" s="26">
        <f>C63</f>
        <v>0.60132489742423523</v>
      </c>
      <c r="F64" s="3">
        <f>F63+1</f>
        <v>15.5</v>
      </c>
      <c r="G64" s="26">
        <f>G63</f>
        <v>0.6</v>
      </c>
      <c r="J64" s="3"/>
      <c r="K64" s="4"/>
      <c r="M64" s="3"/>
      <c r="N64" s="4"/>
    </row>
    <row r="65" spans="1:14" x14ac:dyDescent="0.2">
      <c r="A65" s="6">
        <f>A62</f>
        <v>15</v>
      </c>
      <c r="B65" s="63">
        <f>B64</f>
        <v>15.5</v>
      </c>
      <c r="C65" s="27">
        <f>C62</f>
        <v>0.6</v>
      </c>
      <c r="F65" s="5">
        <f>F64</f>
        <v>15.5</v>
      </c>
      <c r="G65" s="27">
        <f>G62</f>
        <v>0.6</v>
      </c>
      <c r="J65" s="5"/>
      <c r="K65" s="6"/>
      <c r="M65" s="5"/>
      <c r="N65" s="6"/>
    </row>
    <row r="66" spans="1:14" x14ac:dyDescent="0.2">
      <c r="A66" s="2">
        <f>A62+1</f>
        <v>16</v>
      </c>
      <c r="B66" s="61">
        <f>A66-0.5</f>
        <v>15.5</v>
      </c>
      <c r="C66" s="25">
        <f>'s4'!$B$5</f>
        <v>0.6</v>
      </c>
      <c r="F66" s="1">
        <f>A66-0.5</f>
        <v>15.5</v>
      </c>
      <c r="G66" s="25">
        <f>'s4'!$B$5</f>
        <v>0.6</v>
      </c>
      <c r="J66" s="1">
        <f>J62+1</f>
        <v>16</v>
      </c>
      <c r="K66" s="2">
        <f>IF(k_2&lt;=n,axis_2,100)</f>
        <v>0.6</v>
      </c>
      <c r="M66" s="1">
        <f>M62+1</f>
        <v>16</v>
      </c>
      <c r="N66" s="2">
        <f>IF(AND(AND(A&lt;=k_2,k_2&lt;=B),k_2&lt;=n),axis_2,100)</f>
        <v>100</v>
      </c>
    </row>
    <row r="67" spans="1:14" x14ac:dyDescent="0.2">
      <c r="A67" s="4">
        <f>A66</f>
        <v>16</v>
      </c>
      <c r="B67" s="62">
        <f>B66</f>
        <v>15.5</v>
      </c>
      <c r="C67">
        <f>axis_2+IF(k_2&lt;=n,BINOMDIST(k_2,n,p,FALSE),0)</f>
        <v>0.6003548832386344</v>
      </c>
      <c r="F67" s="3">
        <f>F66</f>
        <v>15.5</v>
      </c>
      <c r="G67" s="26">
        <f>axis_2+IF(AND(AND(A&lt;=k_2,k_2&lt;=B),k_2&lt;=n),BINOMDIST(k_2,n,p,FALSE),0)</f>
        <v>0.6</v>
      </c>
      <c r="J67" s="3"/>
      <c r="K67" s="4"/>
      <c r="M67" s="3"/>
      <c r="N67" s="4"/>
    </row>
    <row r="68" spans="1:14" x14ac:dyDescent="0.2">
      <c r="A68" s="4">
        <f>A66</f>
        <v>16</v>
      </c>
      <c r="B68" s="62">
        <f>B67+1</f>
        <v>16.5</v>
      </c>
      <c r="C68" s="26">
        <f>C67</f>
        <v>0.6003548832386344</v>
      </c>
      <c r="F68" s="3">
        <f>F67+1</f>
        <v>16.5</v>
      </c>
      <c r="G68" s="26">
        <f>G67</f>
        <v>0.6</v>
      </c>
      <c r="J68" s="3"/>
      <c r="K68" s="4"/>
      <c r="M68" s="3"/>
      <c r="N68" s="4"/>
    </row>
    <row r="69" spans="1:14" x14ac:dyDescent="0.2">
      <c r="A69" s="6">
        <f>A66</f>
        <v>16</v>
      </c>
      <c r="B69" s="63">
        <f>B68</f>
        <v>16.5</v>
      </c>
      <c r="C69" s="27">
        <f>C66</f>
        <v>0.6</v>
      </c>
      <c r="F69" s="5">
        <f>F68</f>
        <v>16.5</v>
      </c>
      <c r="G69" s="27">
        <f>G66</f>
        <v>0.6</v>
      </c>
      <c r="J69" s="5"/>
      <c r="K69" s="6"/>
      <c r="M69" s="5"/>
      <c r="N69" s="6"/>
    </row>
    <row r="70" spans="1:14" x14ac:dyDescent="0.2">
      <c r="A70" s="2">
        <f>A66+1</f>
        <v>17</v>
      </c>
      <c r="B70" s="61">
        <f>A70-0.5</f>
        <v>16.5</v>
      </c>
      <c r="C70" s="25">
        <f>'s4'!$B$5</f>
        <v>0.6</v>
      </c>
      <c r="F70" s="1">
        <f>A70-0.5</f>
        <v>16.5</v>
      </c>
      <c r="G70" s="25">
        <f>'s4'!$B$5</f>
        <v>0.6</v>
      </c>
      <c r="J70" s="1">
        <f>J66+1</f>
        <v>17</v>
      </c>
      <c r="K70" s="2">
        <f>IF(k_2&lt;=n,axis_2,100)</f>
        <v>0.6</v>
      </c>
      <c r="M70" s="1">
        <f>M66+1</f>
        <v>17</v>
      </c>
      <c r="N70" s="2">
        <f>IF(AND(AND(A&lt;=k_2,k_2&lt;=B),k_2&lt;=n),axis_2,100)</f>
        <v>100</v>
      </c>
    </row>
    <row r="71" spans="1:14" x14ac:dyDescent="0.2">
      <c r="A71" s="4">
        <f>A70</f>
        <v>17</v>
      </c>
      <c r="B71" s="62">
        <f>B70</f>
        <v>16.5</v>
      </c>
      <c r="C71">
        <f>axis_2+IF(k_2&lt;=n,BINOMDIST(k_2,n,p,FALSE),0)</f>
        <v>0.60008051972641285</v>
      </c>
      <c r="F71" s="3">
        <f>F70</f>
        <v>16.5</v>
      </c>
      <c r="G71" s="26">
        <f>axis_2+IF(AND(AND(A&lt;=k_2,k_2&lt;=B),k_2&lt;=n),BINOMDIST(k_2,n,p,FALSE),0)</f>
        <v>0.6</v>
      </c>
      <c r="J71" s="3"/>
      <c r="K71" s="4"/>
      <c r="M71" s="3"/>
      <c r="N71" s="4"/>
    </row>
    <row r="72" spans="1:14" x14ac:dyDescent="0.2">
      <c r="A72" s="4">
        <f>A70</f>
        <v>17</v>
      </c>
      <c r="B72" s="62">
        <f>B71+1</f>
        <v>17.5</v>
      </c>
      <c r="C72" s="26">
        <f>C71</f>
        <v>0.60008051972641285</v>
      </c>
      <c r="F72" s="3">
        <f>F71+1</f>
        <v>17.5</v>
      </c>
      <c r="G72" s="26">
        <f>G71</f>
        <v>0.6</v>
      </c>
      <c r="J72" s="3"/>
      <c r="K72" s="4"/>
      <c r="M72" s="3"/>
      <c r="N72" s="4"/>
    </row>
    <row r="73" spans="1:14" x14ac:dyDescent="0.2">
      <c r="A73" s="6">
        <f>A70</f>
        <v>17</v>
      </c>
      <c r="B73" s="63">
        <f>B72</f>
        <v>17.5</v>
      </c>
      <c r="C73" s="27">
        <f>C70</f>
        <v>0.6</v>
      </c>
      <c r="F73" s="5">
        <f>F72</f>
        <v>17.5</v>
      </c>
      <c r="G73" s="27">
        <f>G70</f>
        <v>0.6</v>
      </c>
      <c r="J73" s="5"/>
      <c r="K73" s="6"/>
      <c r="M73" s="5"/>
      <c r="N73" s="6"/>
    </row>
    <row r="74" spans="1:14" x14ac:dyDescent="0.2">
      <c r="A74" s="2">
        <f>A70+1</f>
        <v>18</v>
      </c>
      <c r="B74" s="61">
        <f>A74-0.5</f>
        <v>17.5</v>
      </c>
      <c r="C74" s="25">
        <f>'s4'!$B$5</f>
        <v>0.6</v>
      </c>
      <c r="F74" s="1">
        <f>A74-0.5</f>
        <v>17.5</v>
      </c>
      <c r="G74" s="25">
        <f>'s4'!$B$5</f>
        <v>0.6</v>
      </c>
      <c r="J74" s="1">
        <f>J70+1</f>
        <v>18</v>
      </c>
      <c r="K74" s="2">
        <f>IF(k_2&lt;=n,axis_2,100)</f>
        <v>0.6</v>
      </c>
      <c r="M74" s="1">
        <f>M70+1</f>
        <v>18</v>
      </c>
      <c r="N74" s="2">
        <f>IF(AND(AND(A&lt;=k_2,k_2&lt;=B),k_2&lt;=n),axis_2,100)</f>
        <v>100</v>
      </c>
    </row>
    <row r="75" spans="1:14" x14ac:dyDescent="0.2">
      <c r="A75" s="4">
        <f>A74</f>
        <v>18</v>
      </c>
      <c r="B75" s="62">
        <f>B74</f>
        <v>17.5</v>
      </c>
      <c r="C75">
        <f>axis_2+IF(k_2&lt;=n,BINOMDIST(k_2,n,p,FALSE),0)</f>
        <v>0.60001533709074528</v>
      </c>
      <c r="F75" s="3">
        <f>F74</f>
        <v>17.5</v>
      </c>
      <c r="G75" s="26">
        <f>axis_2+IF(AND(AND(A&lt;=k_2,k_2&lt;=B),k_2&lt;=n),BINOMDIST(k_2,n,p,FALSE),0)</f>
        <v>0.6</v>
      </c>
      <c r="J75" s="3"/>
      <c r="K75" s="4"/>
      <c r="M75" s="3"/>
      <c r="N75" s="4"/>
    </row>
    <row r="76" spans="1:14" x14ac:dyDescent="0.2">
      <c r="A76" s="4">
        <f>A74</f>
        <v>18</v>
      </c>
      <c r="B76" s="62">
        <f>B75+1</f>
        <v>18.5</v>
      </c>
      <c r="C76" s="26">
        <f>C75</f>
        <v>0.60001533709074528</v>
      </c>
      <c r="F76" s="3">
        <f>F75+1</f>
        <v>18.5</v>
      </c>
      <c r="G76" s="26">
        <f>G75</f>
        <v>0.6</v>
      </c>
      <c r="J76" s="3"/>
      <c r="K76" s="4"/>
      <c r="M76" s="3"/>
      <c r="N76" s="4"/>
    </row>
    <row r="77" spans="1:14" x14ac:dyDescent="0.2">
      <c r="A77" s="6">
        <f>A74</f>
        <v>18</v>
      </c>
      <c r="B77" s="63">
        <f>B76</f>
        <v>18.5</v>
      </c>
      <c r="C77" s="27">
        <f>C74</f>
        <v>0.6</v>
      </c>
      <c r="F77" s="5">
        <f>F76</f>
        <v>18.5</v>
      </c>
      <c r="G77" s="27">
        <f>G74</f>
        <v>0.6</v>
      </c>
      <c r="J77" s="5"/>
      <c r="K77" s="6"/>
      <c r="M77" s="5"/>
      <c r="N77" s="6"/>
    </row>
    <row r="78" spans="1:14" x14ac:dyDescent="0.2">
      <c r="A78" s="2">
        <f>A74+1</f>
        <v>19</v>
      </c>
      <c r="B78" s="61">
        <f>A78-0.5</f>
        <v>18.5</v>
      </c>
      <c r="C78" s="25">
        <f>'s4'!$B$5</f>
        <v>0.6</v>
      </c>
      <c r="F78" s="1">
        <f>A78-0.5</f>
        <v>18.5</v>
      </c>
      <c r="G78" s="25">
        <f>'s4'!$B$5</f>
        <v>0.6</v>
      </c>
      <c r="J78" s="1">
        <f>J74+1</f>
        <v>19</v>
      </c>
      <c r="K78" s="2">
        <f>IF(k_2&lt;=n,axis_2,100)</f>
        <v>0.6</v>
      </c>
      <c r="M78" s="1">
        <f>M74+1</f>
        <v>19</v>
      </c>
      <c r="N78" s="2">
        <f>IF(AND(AND(A&lt;=k_2,k_2&lt;=B),k_2&lt;=n),axis_2,100)</f>
        <v>100</v>
      </c>
    </row>
    <row r="79" spans="1:14" x14ac:dyDescent="0.2">
      <c r="A79" s="4">
        <f>A78</f>
        <v>19</v>
      </c>
      <c r="B79" s="62">
        <f>B78</f>
        <v>18.5</v>
      </c>
      <c r="C79">
        <f>axis_2+IF(k_2&lt;=n,BINOMDIST(k_2,n,p,FALSE),0)</f>
        <v>0.60000242164590711</v>
      </c>
      <c r="F79" s="3">
        <f>F78</f>
        <v>18.5</v>
      </c>
      <c r="G79" s="26">
        <f>axis_2+IF(AND(AND(A&lt;=k_2,k_2&lt;=B),k_2&lt;=n),BINOMDIST(k_2,n,p,FALSE),0)</f>
        <v>0.6</v>
      </c>
      <c r="J79" s="3"/>
      <c r="K79" s="4"/>
      <c r="M79" s="3"/>
      <c r="N79" s="4"/>
    </row>
    <row r="80" spans="1:14" x14ac:dyDescent="0.2">
      <c r="A80" s="4">
        <f>A78</f>
        <v>19</v>
      </c>
      <c r="B80" s="62">
        <f>B79+1</f>
        <v>19.5</v>
      </c>
      <c r="C80" s="26">
        <f>C79</f>
        <v>0.60000242164590711</v>
      </c>
      <c r="F80" s="3">
        <f>F79+1</f>
        <v>19.5</v>
      </c>
      <c r="G80" s="26">
        <f>G79</f>
        <v>0.6</v>
      </c>
      <c r="J80" s="3"/>
      <c r="K80" s="4"/>
      <c r="M80" s="3"/>
      <c r="N80" s="4"/>
    </row>
    <row r="81" spans="1:14" x14ac:dyDescent="0.2">
      <c r="A81" s="6">
        <f>A78</f>
        <v>19</v>
      </c>
      <c r="B81" s="63">
        <f>B80</f>
        <v>19.5</v>
      </c>
      <c r="C81" s="27">
        <f>C78</f>
        <v>0.6</v>
      </c>
      <c r="F81" s="5">
        <f>F80</f>
        <v>19.5</v>
      </c>
      <c r="G81" s="27">
        <f>G78</f>
        <v>0.6</v>
      </c>
      <c r="J81" s="5"/>
      <c r="K81" s="6"/>
      <c r="M81" s="5"/>
      <c r="N81" s="6"/>
    </row>
    <row r="82" spans="1:14" x14ac:dyDescent="0.2">
      <c r="A82" s="2">
        <f>A78+1</f>
        <v>20</v>
      </c>
      <c r="B82" s="61">
        <f>A82-0.5</f>
        <v>19.5</v>
      </c>
      <c r="C82" s="25">
        <f>'s4'!$B$5</f>
        <v>0.6</v>
      </c>
      <c r="F82" s="1">
        <f>A82-0.5</f>
        <v>19.5</v>
      </c>
      <c r="G82" s="25">
        <f>'s4'!$B$5</f>
        <v>0.6</v>
      </c>
      <c r="J82" s="1">
        <f>J78+1</f>
        <v>20</v>
      </c>
      <c r="K82" s="2">
        <f>IF(k_2&lt;=n,axis_2,100)</f>
        <v>0.6</v>
      </c>
      <c r="M82" s="1">
        <f>M78+1</f>
        <v>20</v>
      </c>
      <c r="N82" s="2">
        <f>IF(AND(AND(A&lt;=k_2,k_2&lt;=B),k_2&lt;=n),axis_2,100)</f>
        <v>100</v>
      </c>
    </row>
    <row r="83" spans="1:14" x14ac:dyDescent="0.2">
      <c r="A83" s="4">
        <f>A82</f>
        <v>20</v>
      </c>
      <c r="B83" s="62">
        <f>B82</f>
        <v>19.5</v>
      </c>
      <c r="C83">
        <f>axis_2+IF(k_2&lt;=n,BINOMDIST(k_2,n,p,FALSE),0)</f>
        <v>0.60000031135447374</v>
      </c>
      <c r="F83" s="3">
        <f>F82</f>
        <v>19.5</v>
      </c>
      <c r="G83" s="26">
        <f>axis_2+IF(AND(AND(A&lt;=k_2,k_2&lt;=B),k_2&lt;=n),BINOMDIST(k_2,n,p,FALSE),0)</f>
        <v>0.6</v>
      </c>
      <c r="J83" s="3"/>
      <c r="K83" s="4"/>
      <c r="M83" s="3"/>
      <c r="N83" s="4"/>
    </row>
    <row r="84" spans="1:14" x14ac:dyDescent="0.2">
      <c r="A84" s="4">
        <f>A82</f>
        <v>20</v>
      </c>
      <c r="B84" s="62">
        <f>B83+1</f>
        <v>20.5</v>
      </c>
      <c r="C84" s="26">
        <f>C83</f>
        <v>0.60000031135447374</v>
      </c>
      <c r="F84" s="3">
        <f>F83+1</f>
        <v>20.5</v>
      </c>
      <c r="G84" s="26">
        <f>G83</f>
        <v>0.6</v>
      </c>
      <c r="J84" s="3"/>
      <c r="K84" s="4"/>
      <c r="M84" s="3"/>
      <c r="N84" s="4"/>
    </row>
    <row r="85" spans="1:14" x14ac:dyDescent="0.2">
      <c r="A85" s="6">
        <f>A82</f>
        <v>20</v>
      </c>
      <c r="B85" s="63">
        <f>B84</f>
        <v>20.5</v>
      </c>
      <c r="C85" s="27">
        <f>C82</f>
        <v>0.6</v>
      </c>
      <c r="F85" s="5">
        <f>F84</f>
        <v>20.5</v>
      </c>
      <c r="G85" s="27">
        <f>G82</f>
        <v>0.6</v>
      </c>
      <c r="J85" s="5"/>
      <c r="K85" s="6"/>
      <c r="M85" s="5"/>
      <c r="N85" s="6"/>
    </row>
    <row r="86" spans="1:14" x14ac:dyDescent="0.2">
      <c r="A86" s="2">
        <f>A82+1</f>
        <v>21</v>
      </c>
      <c r="B86" s="61">
        <f>A86-0.5</f>
        <v>20.5</v>
      </c>
      <c r="C86" s="25">
        <f>'s4'!$B$5</f>
        <v>0.6</v>
      </c>
      <c r="F86" s="1">
        <f>A86-0.5</f>
        <v>20.5</v>
      </c>
      <c r="G86" s="25">
        <f>'s4'!$B$5</f>
        <v>0.6</v>
      </c>
      <c r="J86" s="1">
        <f>J82+1</f>
        <v>21</v>
      </c>
      <c r="K86" s="2">
        <f>IF(k_2&lt;=n,axis_2,100)</f>
        <v>0.6</v>
      </c>
      <c r="M86" s="1">
        <f>M82+1</f>
        <v>21</v>
      </c>
      <c r="N86" s="2">
        <f>IF(AND(AND(A&lt;=k_2,k_2&lt;=B),k_2&lt;=n),axis_2,100)</f>
        <v>100</v>
      </c>
    </row>
    <row r="87" spans="1:14" x14ac:dyDescent="0.2">
      <c r="A87" s="4">
        <f>A86</f>
        <v>21</v>
      </c>
      <c r="B87" s="62">
        <f>B86</f>
        <v>20.5</v>
      </c>
      <c r="C87">
        <f>axis_2+IF(k_2&lt;=n,BINOMDIST(k_2,n,p,FALSE),0)</f>
        <v>0.60000003177086469</v>
      </c>
      <c r="F87" s="3">
        <f>F86</f>
        <v>20.5</v>
      </c>
      <c r="G87" s="26">
        <f>axis_2+IF(AND(AND(A&lt;=k_2,k_2&lt;=B),k_2&lt;=n),BINOMDIST(k_2,n,p,FALSE),0)</f>
        <v>0.6</v>
      </c>
      <c r="J87" s="3"/>
      <c r="K87" s="4"/>
      <c r="M87" s="3"/>
      <c r="N87" s="4"/>
    </row>
    <row r="88" spans="1:14" x14ac:dyDescent="0.2">
      <c r="A88" s="4">
        <f>A86</f>
        <v>21</v>
      </c>
      <c r="B88" s="62">
        <f>B87+1</f>
        <v>21.5</v>
      </c>
      <c r="C88" s="26">
        <f>C87</f>
        <v>0.60000003177086469</v>
      </c>
      <c r="F88" s="3">
        <f>F87+1</f>
        <v>21.5</v>
      </c>
      <c r="G88" s="26">
        <f>G87</f>
        <v>0.6</v>
      </c>
      <c r="J88" s="3"/>
      <c r="K88" s="4"/>
      <c r="M88" s="3"/>
      <c r="N88" s="4"/>
    </row>
    <row r="89" spans="1:14" x14ac:dyDescent="0.2">
      <c r="A89" s="6">
        <f>A86</f>
        <v>21</v>
      </c>
      <c r="B89" s="63">
        <f>B88</f>
        <v>21.5</v>
      </c>
      <c r="C89" s="27">
        <f>C86</f>
        <v>0.6</v>
      </c>
      <c r="F89" s="5">
        <f>F88</f>
        <v>21.5</v>
      </c>
      <c r="G89" s="27">
        <f>G86</f>
        <v>0.6</v>
      </c>
      <c r="J89" s="5"/>
      <c r="K89" s="6"/>
      <c r="M89" s="5"/>
      <c r="N89" s="6"/>
    </row>
    <row r="90" spans="1:14" x14ac:dyDescent="0.2">
      <c r="A90" s="2">
        <f>A86+1</f>
        <v>22</v>
      </c>
      <c r="B90" s="61">
        <f>A90-0.5</f>
        <v>21.5</v>
      </c>
      <c r="C90" s="25">
        <f>'s4'!$B$5</f>
        <v>0.6</v>
      </c>
      <c r="F90" s="1">
        <f>A90-0.5</f>
        <v>21.5</v>
      </c>
      <c r="G90" s="25">
        <f>'s4'!$B$5</f>
        <v>0.6</v>
      </c>
      <c r="J90" s="1">
        <f>J86+1</f>
        <v>22</v>
      </c>
      <c r="K90" s="2">
        <f>IF(k_2&lt;=n,axis_2,100)</f>
        <v>0.6</v>
      </c>
      <c r="M90" s="1">
        <f>M86+1</f>
        <v>22</v>
      </c>
      <c r="N90" s="2">
        <f>IF(AND(AND(A&lt;=k_2,k_2&lt;=B),k_2&lt;=n),axis_2,100)</f>
        <v>100</v>
      </c>
    </row>
    <row r="91" spans="1:14" x14ac:dyDescent="0.2">
      <c r="A91" s="4">
        <f>A90</f>
        <v>22</v>
      </c>
      <c r="B91" s="62">
        <f>B90</f>
        <v>21.5</v>
      </c>
      <c r="C91">
        <f>axis_2+IF(k_2&lt;=n,BINOMDIST(k_2,n,p,FALSE),0)</f>
        <v>0.60000000247565177</v>
      </c>
      <c r="F91" s="3">
        <f>F90</f>
        <v>21.5</v>
      </c>
      <c r="G91" s="26">
        <f>axis_2+IF(AND(AND(A&lt;=k_2,k_2&lt;=B),k_2&lt;=n),BINOMDIST(k_2,n,p,FALSE),0)</f>
        <v>0.6</v>
      </c>
      <c r="J91" s="3"/>
      <c r="K91" s="4"/>
      <c r="M91" s="3"/>
      <c r="N91" s="4"/>
    </row>
    <row r="92" spans="1:14" x14ac:dyDescent="0.2">
      <c r="A92" s="4">
        <f>A90</f>
        <v>22</v>
      </c>
      <c r="B92" s="62">
        <f>B91+1</f>
        <v>22.5</v>
      </c>
      <c r="C92" s="26">
        <f>C91</f>
        <v>0.60000000247565177</v>
      </c>
      <c r="F92" s="3">
        <f>F91+1</f>
        <v>22.5</v>
      </c>
      <c r="G92" s="26">
        <f>G91</f>
        <v>0.6</v>
      </c>
      <c r="J92" s="3"/>
      <c r="K92" s="4"/>
      <c r="M92" s="3"/>
      <c r="N92" s="4"/>
    </row>
    <row r="93" spans="1:14" x14ac:dyDescent="0.2">
      <c r="A93" s="6">
        <f>A90</f>
        <v>22</v>
      </c>
      <c r="B93" s="63">
        <f>B92</f>
        <v>22.5</v>
      </c>
      <c r="C93" s="27">
        <f>C90</f>
        <v>0.6</v>
      </c>
      <c r="F93" s="5">
        <f>F92</f>
        <v>22.5</v>
      </c>
      <c r="G93" s="27">
        <f>G90</f>
        <v>0.6</v>
      </c>
      <c r="J93" s="5"/>
      <c r="K93" s="6"/>
      <c r="M93" s="5"/>
      <c r="N93" s="6"/>
    </row>
    <row r="94" spans="1:14" x14ac:dyDescent="0.2">
      <c r="A94" s="2">
        <f>A90+1</f>
        <v>23</v>
      </c>
      <c r="B94" s="61">
        <f>A94-0.5</f>
        <v>22.5</v>
      </c>
      <c r="C94" s="25">
        <f>'s4'!$B$5</f>
        <v>0.6</v>
      </c>
      <c r="F94" s="1">
        <f>A94-0.5</f>
        <v>22.5</v>
      </c>
      <c r="G94" s="25">
        <f>'s4'!$B$5</f>
        <v>0.6</v>
      </c>
      <c r="J94" s="1">
        <f>J90+1</f>
        <v>23</v>
      </c>
      <c r="K94" s="2">
        <f>IF(k_2&lt;=n,axis_2,100)</f>
        <v>0.6</v>
      </c>
      <c r="M94" s="1">
        <f>M90+1</f>
        <v>23</v>
      </c>
      <c r="N94" s="2">
        <f>IF(AND(AND(A&lt;=k_2,k_2&lt;=B),k_2&lt;=n),axis_2,100)</f>
        <v>100</v>
      </c>
    </row>
    <row r="95" spans="1:14" x14ac:dyDescent="0.2">
      <c r="A95" s="4">
        <f>A94</f>
        <v>23</v>
      </c>
      <c r="B95" s="62">
        <f>B94</f>
        <v>22.5</v>
      </c>
      <c r="C95">
        <f>axis_2+IF(k_2&lt;=n,BINOMDIST(k_2,n,p,FALSE),0)</f>
        <v>0.6000000001383905</v>
      </c>
      <c r="F95" s="3">
        <f>F94</f>
        <v>22.5</v>
      </c>
      <c r="G95" s="26">
        <f>axis_2+IF(AND(AND(A&lt;=k_2,k_2&lt;=B),k_2&lt;=n),BINOMDIST(k_2,n,p,FALSE),0)</f>
        <v>0.6</v>
      </c>
      <c r="J95" s="3"/>
      <c r="K95" s="4"/>
      <c r="M95" s="3"/>
      <c r="N95" s="4"/>
    </row>
    <row r="96" spans="1:14" x14ac:dyDescent="0.2">
      <c r="A96" s="4">
        <f>A94</f>
        <v>23</v>
      </c>
      <c r="B96" s="62">
        <f>B95+1</f>
        <v>23.5</v>
      </c>
      <c r="C96" s="26">
        <f>C95</f>
        <v>0.6000000001383905</v>
      </c>
      <c r="F96" s="3">
        <f>F95+1</f>
        <v>23.5</v>
      </c>
      <c r="G96" s="26">
        <f>G95</f>
        <v>0.6</v>
      </c>
      <c r="J96" s="3"/>
      <c r="K96" s="4"/>
      <c r="M96" s="3"/>
      <c r="N96" s="4"/>
    </row>
    <row r="97" spans="1:14" x14ac:dyDescent="0.2">
      <c r="A97" s="6">
        <f>A94</f>
        <v>23</v>
      </c>
      <c r="B97" s="63">
        <f>B96</f>
        <v>23.5</v>
      </c>
      <c r="C97" s="27">
        <f>C94</f>
        <v>0.6</v>
      </c>
      <c r="F97" s="5">
        <f>F96</f>
        <v>23.5</v>
      </c>
      <c r="G97" s="27">
        <f>G94</f>
        <v>0.6</v>
      </c>
      <c r="J97" s="5"/>
      <c r="K97" s="6"/>
      <c r="M97" s="5"/>
      <c r="N97" s="6"/>
    </row>
    <row r="98" spans="1:14" x14ac:dyDescent="0.2">
      <c r="A98" s="2">
        <f>A94+1</f>
        <v>24</v>
      </c>
      <c r="B98" s="61">
        <f>A98-0.5</f>
        <v>23.5</v>
      </c>
      <c r="C98" s="25">
        <f>'s4'!$B$5</f>
        <v>0.6</v>
      </c>
      <c r="F98" s="1">
        <f>A98-0.5</f>
        <v>23.5</v>
      </c>
      <c r="G98" s="25">
        <f>'s4'!$B$5</f>
        <v>0.6</v>
      </c>
      <c r="I98" s="10"/>
      <c r="J98" s="1">
        <f>J94+1</f>
        <v>24</v>
      </c>
      <c r="K98" s="2">
        <f>IF(k_2&lt;=n,axis_2,100)</f>
        <v>0.6</v>
      </c>
      <c r="M98" s="1">
        <f>M94+1</f>
        <v>24</v>
      </c>
      <c r="N98" s="2">
        <f>IF(AND(AND(A&lt;=k_2,k_2&lt;=B),k_2&lt;=n),axis_2,100)</f>
        <v>100</v>
      </c>
    </row>
    <row r="99" spans="1:14" x14ac:dyDescent="0.2">
      <c r="A99" s="4">
        <f>A98</f>
        <v>24</v>
      </c>
      <c r="B99" s="62">
        <f>B98</f>
        <v>23.5</v>
      </c>
      <c r="C99">
        <f>axis_2+IF(k_2&lt;=n,BINOMDIST(k_2,n,p,FALSE),0)</f>
        <v>0.60000000000494247</v>
      </c>
      <c r="F99" s="3">
        <f>F98</f>
        <v>23.5</v>
      </c>
      <c r="G99" s="26">
        <f>axis_2+IF(AND(AND(A&lt;=k_2,k_2&lt;=B),k_2&lt;=n),BINOMDIST(k_2,n,p,FALSE),0)</f>
        <v>0.6</v>
      </c>
      <c r="I99" s="10"/>
      <c r="J99" s="3"/>
      <c r="K99" s="4"/>
      <c r="M99" s="3"/>
      <c r="N99" s="4"/>
    </row>
    <row r="100" spans="1:14" x14ac:dyDescent="0.2">
      <c r="A100" s="4">
        <f>A98</f>
        <v>24</v>
      </c>
      <c r="B100" s="62">
        <f>B99+1</f>
        <v>24.5</v>
      </c>
      <c r="C100" s="26">
        <f>C99</f>
        <v>0.60000000000494247</v>
      </c>
      <c r="F100" s="3">
        <f>F99+1</f>
        <v>24.5</v>
      </c>
      <c r="G100" s="26">
        <f>G99</f>
        <v>0.6</v>
      </c>
      <c r="I100" s="10"/>
      <c r="J100" s="3"/>
      <c r="K100" s="4"/>
      <c r="M100" s="3"/>
      <c r="N100" s="4"/>
    </row>
    <row r="101" spans="1:14" x14ac:dyDescent="0.2">
      <c r="A101" s="6">
        <f>A98</f>
        <v>24</v>
      </c>
      <c r="B101" s="63">
        <f>B100</f>
        <v>24.5</v>
      </c>
      <c r="C101" s="27">
        <f>C98</f>
        <v>0.6</v>
      </c>
      <c r="F101" s="5">
        <f>F100</f>
        <v>24.5</v>
      </c>
      <c r="G101" s="27">
        <f>G98</f>
        <v>0.6</v>
      </c>
      <c r="I101" s="10"/>
      <c r="J101" s="5"/>
      <c r="K101" s="6"/>
      <c r="M101" s="5"/>
      <c r="N101" s="6"/>
    </row>
    <row r="102" spans="1:14" x14ac:dyDescent="0.2">
      <c r="A102" s="2">
        <f>A98+1</f>
        <v>25</v>
      </c>
      <c r="B102" s="61">
        <f>A102-0.5</f>
        <v>24.5</v>
      </c>
      <c r="C102" s="25">
        <f>'s4'!$B$5</f>
        <v>0.6</v>
      </c>
      <c r="F102" s="1">
        <f>A102-0.5</f>
        <v>24.5</v>
      </c>
      <c r="G102" s="25">
        <f>'s4'!$B$5</f>
        <v>0.6</v>
      </c>
      <c r="I102" s="10"/>
      <c r="J102" s="1">
        <f>J98+1</f>
        <v>25</v>
      </c>
      <c r="K102" s="2">
        <f>IF(k_2&lt;=n,axis_2,100)</f>
        <v>0.6</v>
      </c>
      <c r="M102" s="1">
        <f>M98+1</f>
        <v>25</v>
      </c>
      <c r="N102" s="2">
        <f>IF(AND(AND(A&lt;=k_2,k_2&lt;=B),k_2&lt;=n),axis_2,100)</f>
        <v>100</v>
      </c>
    </row>
    <row r="103" spans="1:14" x14ac:dyDescent="0.2">
      <c r="A103" s="4">
        <f>A102</f>
        <v>25</v>
      </c>
      <c r="B103" s="62">
        <f>B102</f>
        <v>24.5</v>
      </c>
      <c r="C103">
        <f>axis_2+IF(k_2&lt;=n,BINOMDIST(k_2,n,p,FALSE),0)</f>
        <v>0.60000000000008469</v>
      </c>
      <c r="F103" s="3">
        <f>F102</f>
        <v>24.5</v>
      </c>
      <c r="G103" s="26">
        <f>axis_2+IF(AND(AND(A&lt;=k_2,k_2&lt;=B),k_2&lt;=n),BINOMDIST(k_2,n,p,FALSE),0)</f>
        <v>0.6</v>
      </c>
      <c r="I103" s="10"/>
      <c r="J103" s="3"/>
      <c r="K103" s="4"/>
      <c r="M103" s="3"/>
      <c r="N103" s="4"/>
    </row>
    <row r="104" spans="1:14" x14ac:dyDescent="0.2">
      <c r="A104" s="4">
        <f>A102</f>
        <v>25</v>
      </c>
      <c r="B104" s="62">
        <f>B103+1</f>
        <v>25.5</v>
      </c>
      <c r="C104" s="26">
        <f>C103</f>
        <v>0.60000000000008469</v>
      </c>
      <c r="F104" s="3">
        <f>F103+1</f>
        <v>25.5</v>
      </c>
      <c r="G104" s="26">
        <f>G103</f>
        <v>0.6</v>
      </c>
      <c r="I104" s="10"/>
      <c r="J104" s="3"/>
      <c r="K104" s="4"/>
      <c r="M104" s="3"/>
      <c r="N104" s="4"/>
    </row>
    <row r="105" spans="1:14" x14ac:dyDescent="0.2">
      <c r="A105" s="6">
        <f>A102</f>
        <v>25</v>
      </c>
      <c r="B105" s="63">
        <f>B104</f>
        <v>25.5</v>
      </c>
      <c r="C105" s="27">
        <f>C102</f>
        <v>0.6</v>
      </c>
      <c r="F105" s="5">
        <f>F104</f>
        <v>25.5</v>
      </c>
      <c r="G105" s="27">
        <f>G102</f>
        <v>0.6</v>
      </c>
      <c r="I105" s="10"/>
      <c r="J105" s="5"/>
      <c r="K105" s="6"/>
      <c r="M105" s="5"/>
      <c r="N105" s="6"/>
    </row>
    <row r="106" spans="1:14" x14ac:dyDescent="0.2">
      <c r="A106" s="2">
        <f>A102+1</f>
        <v>26</v>
      </c>
      <c r="B106" s="61">
        <f>A106-0.5</f>
        <v>25.5</v>
      </c>
      <c r="C106" s="25">
        <f>'s4'!$B$5</f>
        <v>0.6</v>
      </c>
      <c r="F106" s="1">
        <f>A106-0.5</f>
        <v>25.5</v>
      </c>
      <c r="G106" s="25">
        <f>'s4'!$B$5</f>
        <v>0.6</v>
      </c>
      <c r="I106" s="10"/>
      <c r="J106" s="1">
        <f>J102+1</f>
        <v>26</v>
      </c>
      <c r="K106" s="2">
        <f>IF(k_2&lt;=n,axis_2,100)</f>
        <v>100</v>
      </c>
      <c r="M106" s="1">
        <f>M102+1</f>
        <v>26</v>
      </c>
      <c r="N106" s="2">
        <f>IF(AND(AND(A&lt;=k_2,k_2&lt;=B),k_2&lt;=n),axis_2,100)</f>
        <v>100</v>
      </c>
    </row>
    <row r="107" spans="1:14" x14ac:dyDescent="0.2">
      <c r="A107" s="4">
        <f>A106</f>
        <v>26</v>
      </c>
      <c r="B107" s="62">
        <f>B106</f>
        <v>25.5</v>
      </c>
      <c r="C107">
        <f>axis_2+IF(k_2&lt;=n,BINOMDIST(k_2,n,p,FALSE),0)</f>
        <v>0.6</v>
      </c>
      <c r="F107" s="3">
        <f>F106</f>
        <v>25.5</v>
      </c>
      <c r="G107" s="26">
        <f>axis_2+IF(AND(AND(A&lt;=k_2,k_2&lt;=B),k_2&lt;=n),BINOMDIST(k_2,n,p,FALSE),0)</f>
        <v>0.6</v>
      </c>
      <c r="I107" s="10"/>
      <c r="J107" s="3"/>
      <c r="K107" s="4"/>
      <c r="M107" s="3"/>
      <c r="N107" s="4"/>
    </row>
    <row r="108" spans="1:14" x14ac:dyDescent="0.2">
      <c r="A108" s="4">
        <f>A106</f>
        <v>26</v>
      </c>
      <c r="B108" s="62">
        <f>B107+1</f>
        <v>26.5</v>
      </c>
      <c r="C108" s="26">
        <f>C107</f>
        <v>0.6</v>
      </c>
      <c r="F108" s="3">
        <f>F107+1</f>
        <v>26.5</v>
      </c>
      <c r="G108" s="26">
        <f>G107</f>
        <v>0.6</v>
      </c>
      <c r="I108" s="10"/>
      <c r="J108" s="3"/>
      <c r="K108" s="4"/>
      <c r="M108" s="3"/>
      <c r="N108" s="4"/>
    </row>
    <row r="109" spans="1:14" x14ac:dyDescent="0.2">
      <c r="A109" s="6">
        <f>A106</f>
        <v>26</v>
      </c>
      <c r="B109" s="63">
        <f>B108</f>
        <v>26.5</v>
      </c>
      <c r="C109" s="27">
        <f>C106</f>
        <v>0.6</v>
      </c>
      <c r="F109" s="5">
        <f>F108</f>
        <v>26.5</v>
      </c>
      <c r="G109" s="27">
        <f>G106</f>
        <v>0.6</v>
      </c>
      <c r="I109" s="10"/>
      <c r="J109" s="5"/>
      <c r="K109" s="6"/>
      <c r="M109" s="5"/>
      <c r="N109" s="6"/>
    </row>
    <row r="110" spans="1:14" x14ac:dyDescent="0.2">
      <c r="A110" s="2">
        <f>A106+1</f>
        <v>27</v>
      </c>
      <c r="B110" s="61">
        <f>A110-0.5</f>
        <v>26.5</v>
      </c>
      <c r="C110" s="25">
        <f>'s4'!$B$5</f>
        <v>0.6</v>
      </c>
      <c r="F110" s="1">
        <f>A110-0.5</f>
        <v>26.5</v>
      </c>
      <c r="G110" s="25">
        <f>'s4'!$B$5</f>
        <v>0.6</v>
      </c>
      <c r="I110" s="10"/>
      <c r="J110" s="1">
        <f>J106+1</f>
        <v>27</v>
      </c>
      <c r="K110" s="2">
        <f>IF(k_2&lt;=n,axis_2,100)</f>
        <v>100</v>
      </c>
      <c r="M110" s="1">
        <f>M106+1</f>
        <v>27</v>
      </c>
      <c r="N110" s="2">
        <f>IF(AND(AND(A&lt;=k_2,k_2&lt;=B),k_2&lt;=n),axis_2,100)</f>
        <v>100</v>
      </c>
    </row>
    <row r="111" spans="1:14" x14ac:dyDescent="0.2">
      <c r="A111" s="4">
        <f>A110</f>
        <v>27</v>
      </c>
      <c r="B111" s="62">
        <f>B110</f>
        <v>26.5</v>
      </c>
      <c r="C111">
        <f>axis_2+IF(k_2&lt;=n,BINOMDIST(k_2,n,p,FALSE),0)</f>
        <v>0.6</v>
      </c>
      <c r="F111" s="3">
        <f>F110</f>
        <v>26.5</v>
      </c>
      <c r="G111" s="26">
        <f>axis_2+IF(AND(AND(A&lt;=k_2,k_2&lt;=B),k_2&lt;=n),BINOMDIST(k_2,n,p,FALSE),0)</f>
        <v>0.6</v>
      </c>
      <c r="I111" s="10"/>
      <c r="J111" s="3"/>
      <c r="K111" s="4"/>
      <c r="M111" s="3"/>
      <c r="N111" s="4"/>
    </row>
    <row r="112" spans="1:14" x14ac:dyDescent="0.2">
      <c r="A112" s="4">
        <f>A110</f>
        <v>27</v>
      </c>
      <c r="B112" s="62">
        <f>B111+1</f>
        <v>27.5</v>
      </c>
      <c r="C112" s="26">
        <f>C111</f>
        <v>0.6</v>
      </c>
      <c r="F112" s="3">
        <f>F111+1</f>
        <v>27.5</v>
      </c>
      <c r="G112" s="26">
        <f>G111</f>
        <v>0.6</v>
      </c>
      <c r="I112" s="10"/>
      <c r="J112" s="3"/>
      <c r="K112" s="4"/>
      <c r="M112" s="3"/>
      <c r="N112" s="4"/>
    </row>
    <row r="113" spans="1:14" x14ac:dyDescent="0.2">
      <c r="A113" s="6">
        <f>A110</f>
        <v>27</v>
      </c>
      <c r="B113" s="63">
        <f>B112</f>
        <v>27.5</v>
      </c>
      <c r="C113" s="27">
        <f>C110</f>
        <v>0.6</v>
      </c>
      <c r="F113" s="5">
        <f>F112</f>
        <v>27.5</v>
      </c>
      <c r="G113" s="27">
        <f>G110</f>
        <v>0.6</v>
      </c>
      <c r="I113" s="10"/>
      <c r="J113" s="5"/>
      <c r="K113" s="6"/>
      <c r="M113" s="5"/>
      <c r="N113" s="6"/>
    </row>
    <row r="114" spans="1:14" x14ac:dyDescent="0.2">
      <c r="A114" s="2">
        <f>A110+1</f>
        <v>28</v>
      </c>
      <c r="B114" s="61">
        <f>A114-0.5</f>
        <v>27.5</v>
      </c>
      <c r="C114" s="25">
        <f>'s4'!$B$5</f>
        <v>0.6</v>
      </c>
      <c r="F114" s="1">
        <f>A114-0.5</f>
        <v>27.5</v>
      </c>
      <c r="G114" s="25">
        <f>'s4'!$B$5</f>
        <v>0.6</v>
      </c>
      <c r="I114" s="10"/>
      <c r="J114" s="1">
        <f>J110+1</f>
        <v>28</v>
      </c>
      <c r="K114" s="2">
        <f>IF(k_2&lt;=n,axis_2,100)</f>
        <v>100</v>
      </c>
      <c r="M114" s="1">
        <f>M110+1</f>
        <v>28</v>
      </c>
      <c r="N114" s="2">
        <f>IF(AND(AND(A&lt;=k_2,k_2&lt;=B),k_2&lt;=n),axis_2,100)</f>
        <v>100</v>
      </c>
    </row>
    <row r="115" spans="1:14" x14ac:dyDescent="0.2">
      <c r="A115" s="4">
        <f>A114</f>
        <v>28</v>
      </c>
      <c r="B115" s="62">
        <f>B114</f>
        <v>27.5</v>
      </c>
      <c r="C115">
        <f>axis_2+IF(k_2&lt;=n,BINOMDIST(k_2,n,p,FALSE),0)</f>
        <v>0.6</v>
      </c>
      <c r="F115" s="3">
        <f>F114</f>
        <v>27.5</v>
      </c>
      <c r="G115" s="26">
        <f>axis_2+IF(AND(AND(A&lt;=k_2,k_2&lt;=B),k_2&lt;=n),BINOMDIST(k_2,n,p,FALSE),0)</f>
        <v>0.6</v>
      </c>
      <c r="I115" s="10"/>
      <c r="J115" s="3"/>
      <c r="K115" s="4"/>
      <c r="M115" s="3"/>
      <c r="N115" s="4"/>
    </row>
    <row r="116" spans="1:14" x14ac:dyDescent="0.2">
      <c r="A116" s="4">
        <f>A114</f>
        <v>28</v>
      </c>
      <c r="B116" s="62">
        <f>B115+1</f>
        <v>28.5</v>
      </c>
      <c r="C116" s="26">
        <f>C115</f>
        <v>0.6</v>
      </c>
      <c r="F116" s="3">
        <f>F115+1</f>
        <v>28.5</v>
      </c>
      <c r="G116" s="26">
        <f>G115</f>
        <v>0.6</v>
      </c>
      <c r="I116" s="10"/>
      <c r="J116" s="3"/>
      <c r="K116" s="4"/>
      <c r="M116" s="3"/>
      <c r="N116" s="4"/>
    </row>
    <row r="117" spans="1:14" x14ac:dyDescent="0.2">
      <c r="A117" s="6">
        <f>A114</f>
        <v>28</v>
      </c>
      <c r="B117" s="63">
        <f>B116</f>
        <v>28.5</v>
      </c>
      <c r="C117" s="27">
        <f>C114</f>
        <v>0.6</v>
      </c>
      <c r="F117" s="5">
        <f>F116</f>
        <v>28.5</v>
      </c>
      <c r="G117" s="27">
        <f>G114</f>
        <v>0.6</v>
      </c>
      <c r="I117" s="10"/>
      <c r="J117" s="5"/>
      <c r="K117" s="6"/>
      <c r="M117" s="5"/>
      <c r="N117" s="6"/>
    </row>
    <row r="118" spans="1:14" x14ac:dyDescent="0.2">
      <c r="A118" s="2">
        <f>A114+1</f>
        <v>29</v>
      </c>
      <c r="B118" s="61">
        <f>A118-0.5</f>
        <v>28.5</v>
      </c>
      <c r="C118" s="25">
        <f>'s4'!$B$5</f>
        <v>0.6</v>
      </c>
      <c r="F118" s="1">
        <f>A118-0.5</f>
        <v>28.5</v>
      </c>
      <c r="G118" s="25">
        <f>'s4'!$B$5</f>
        <v>0.6</v>
      </c>
      <c r="I118" s="10"/>
      <c r="J118" s="1">
        <f>J114+1</f>
        <v>29</v>
      </c>
      <c r="K118" s="2">
        <f>IF(k_2&lt;=n,axis_2,100)</f>
        <v>100</v>
      </c>
      <c r="M118" s="1">
        <f>M114+1</f>
        <v>29</v>
      </c>
      <c r="N118" s="2">
        <f>IF(AND(AND(A&lt;=k_2,k_2&lt;=B),k_2&lt;=n),axis_2,100)</f>
        <v>100</v>
      </c>
    </row>
    <row r="119" spans="1:14" x14ac:dyDescent="0.2">
      <c r="A119" s="4">
        <f>A118</f>
        <v>29</v>
      </c>
      <c r="B119" s="62">
        <f>B118</f>
        <v>28.5</v>
      </c>
      <c r="C119">
        <f>axis_2+IF(k_2&lt;=n,BINOMDIST(k_2,n,p,FALSE),0)</f>
        <v>0.6</v>
      </c>
      <c r="F119" s="3">
        <f>F118</f>
        <v>28.5</v>
      </c>
      <c r="G119" s="26">
        <f>axis_2+IF(AND(AND(A&lt;=k_2,k_2&lt;=B),k_2&lt;=n),BINOMDIST(k_2,n,p,FALSE),0)</f>
        <v>0.6</v>
      </c>
      <c r="I119" s="10"/>
      <c r="J119" s="3"/>
      <c r="K119" s="4"/>
      <c r="M119" s="3"/>
      <c r="N119" s="4"/>
    </row>
    <row r="120" spans="1:14" x14ac:dyDescent="0.2">
      <c r="A120" s="4">
        <f>A118</f>
        <v>29</v>
      </c>
      <c r="B120" s="62">
        <f>B119+1</f>
        <v>29.5</v>
      </c>
      <c r="C120" s="26">
        <f>C119</f>
        <v>0.6</v>
      </c>
      <c r="F120" s="3">
        <f>F119+1</f>
        <v>29.5</v>
      </c>
      <c r="G120" s="26">
        <f>G119</f>
        <v>0.6</v>
      </c>
      <c r="I120" s="10"/>
      <c r="J120" s="3"/>
      <c r="K120" s="4"/>
      <c r="M120" s="3"/>
      <c r="N120" s="4"/>
    </row>
    <row r="121" spans="1:14" x14ac:dyDescent="0.2">
      <c r="A121" s="6">
        <f>A118</f>
        <v>29</v>
      </c>
      <c r="B121" s="63">
        <f>B120</f>
        <v>29.5</v>
      </c>
      <c r="C121" s="27">
        <f>C118</f>
        <v>0.6</v>
      </c>
      <c r="F121" s="5">
        <f>F120</f>
        <v>29.5</v>
      </c>
      <c r="G121" s="27">
        <f>G118</f>
        <v>0.6</v>
      </c>
      <c r="I121" s="10"/>
      <c r="J121" s="5"/>
      <c r="K121" s="6"/>
      <c r="M121" s="5"/>
      <c r="N121" s="6"/>
    </row>
    <row r="122" spans="1:14" x14ac:dyDescent="0.2">
      <c r="A122" s="2">
        <f>A118+1</f>
        <v>30</v>
      </c>
      <c r="B122" s="61">
        <f>A122-0.5</f>
        <v>29.5</v>
      </c>
      <c r="C122" s="25">
        <f>'s4'!$B$5</f>
        <v>0.6</v>
      </c>
      <c r="F122" s="1">
        <f>A122-0.5</f>
        <v>29.5</v>
      </c>
      <c r="G122" s="25">
        <f>'s4'!$B$5</f>
        <v>0.6</v>
      </c>
      <c r="I122" s="10"/>
      <c r="J122" s="1">
        <f>J118+1</f>
        <v>30</v>
      </c>
      <c r="K122" s="2">
        <f>IF(k_2&lt;=n,axis_2,100)</f>
        <v>100</v>
      </c>
      <c r="M122" s="1">
        <f>M118+1</f>
        <v>30</v>
      </c>
      <c r="N122" s="2">
        <f>IF(AND(AND(A&lt;=k_2,k_2&lt;=B),k_2&lt;=n),axis_2,100)</f>
        <v>100</v>
      </c>
    </row>
    <row r="123" spans="1:14" x14ac:dyDescent="0.2">
      <c r="A123" s="4">
        <f>A122</f>
        <v>30</v>
      </c>
      <c r="B123" s="62">
        <f>B122</f>
        <v>29.5</v>
      </c>
      <c r="C123">
        <f>axis_2+IF(k_2&lt;=n,BINOMDIST(k_2,n,p,FALSE),0)</f>
        <v>0.6</v>
      </c>
      <c r="F123" s="3">
        <f>F122</f>
        <v>29.5</v>
      </c>
      <c r="G123" s="26">
        <f>axis_2+IF(AND(AND(A&lt;=k_2,k_2&lt;=B),k_2&lt;=n),BINOMDIST(k_2,n,p,FALSE),0)</f>
        <v>0.6</v>
      </c>
      <c r="I123" s="10"/>
      <c r="J123" s="3"/>
      <c r="K123" s="4"/>
      <c r="M123" s="3"/>
      <c r="N123" s="4"/>
    </row>
    <row r="124" spans="1:14" x14ac:dyDescent="0.2">
      <c r="A124" s="4">
        <f>A122</f>
        <v>30</v>
      </c>
      <c r="B124" s="62">
        <f>B123+1</f>
        <v>30.5</v>
      </c>
      <c r="C124" s="26">
        <f>C123</f>
        <v>0.6</v>
      </c>
      <c r="F124" s="3">
        <f>F123+1</f>
        <v>30.5</v>
      </c>
      <c r="G124" s="26">
        <f>G123</f>
        <v>0.6</v>
      </c>
      <c r="I124" s="10"/>
      <c r="J124" s="3"/>
      <c r="K124" s="4"/>
      <c r="M124" s="3"/>
      <c r="N124" s="4"/>
    </row>
    <row r="125" spans="1:14" x14ac:dyDescent="0.2">
      <c r="A125" s="6">
        <f>A122</f>
        <v>30</v>
      </c>
      <c r="B125" s="63">
        <f>B124</f>
        <v>30.5</v>
      </c>
      <c r="C125" s="27">
        <f>C122</f>
        <v>0.6</v>
      </c>
      <c r="F125" s="5">
        <f>F124</f>
        <v>30.5</v>
      </c>
      <c r="G125" s="27">
        <f>G122</f>
        <v>0.6</v>
      </c>
      <c r="I125" s="10"/>
      <c r="J125" s="5"/>
      <c r="K125" s="6"/>
      <c r="M125" s="5"/>
      <c r="N125" s="6"/>
    </row>
    <row r="126" spans="1:14" x14ac:dyDescent="0.2">
      <c r="A126" s="2">
        <f>A122+1</f>
        <v>31</v>
      </c>
      <c r="B126" s="61">
        <f>A126-0.5</f>
        <v>30.5</v>
      </c>
      <c r="C126" s="25">
        <f>'s4'!$B$5</f>
        <v>0.6</v>
      </c>
      <c r="F126" s="1">
        <f>A126-0.5</f>
        <v>30.5</v>
      </c>
      <c r="G126" s="25">
        <f>'s4'!$B$5</f>
        <v>0.6</v>
      </c>
      <c r="I126" s="10"/>
      <c r="J126" s="1">
        <f>J122+1</f>
        <v>31</v>
      </c>
      <c r="K126" s="2">
        <f>IF(k_2&lt;=n,axis_2,100)</f>
        <v>100</v>
      </c>
      <c r="M126" s="1">
        <f>M122+1</f>
        <v>31</v>
      </c>
      <c r="N126" s="2">
        <f>IF(AND(AND(A&lt;=k_2,k_2&lt;=B),k_2&lt;=n),axis_2,100)</f>
        <v>100</v>
      </c>
    </row>
    <row r="127" spans="1:14" x14ac:dyDescent="0.2">
      <c r="A127" s="4">
        <f>A126</f>
        <v>31</v>
      </c>
      <c r="B127" s="62">
        <f>B126</f>
        <v>30.5</v>
      </c>
      <c r="C127">
        <f>axis_2+IF(k_2&lt;=n,BINOMDIST(k_2,n,p,FALSE),0)</f>
        <v>0.6</v>
      </c>
      <c r="F127" s="3">
        <f>F126</f>
        <v>30.5</v>
      </c>
      <c r="G127" s="26">
        <f>axis_2+IF(AND(AND(A&lt;=k_2,k_2&lt;=B),k_2&lt;=n),BINOMDIST(k_2,n,p,FALSE),0)</f>
        <v>0.6</v>
      </c>
      <c r="I127" s="10"/>
      <c r="J127" s="3"/>
      <c r="K127" s="4"/>
      <c r="M127" s="3"/>
      <c r="N127" s="4"/>
    </row>
    <row r="128" spans="1:14" x14ac:dyDescent="0.2">
      <c r="A128" s="4">
        <f>A126</f>
        <v>31</v>
      </c>
      <c r="B128" s="62">
        <f>B127+1</f>
        <v>31.5</v>
      </c>
      <c r="C128" s="26">
        <f>C127</f>
        <v>0.6</v>
      </c>
      <c r="F128" s="3">
        <f>F127+1</f>
        <v>31.5</v>
      </c>
      <c r="G128" s="26">
        <f>G127</f>
        <v>0.6</v>
      </c>
      <c r="I128" s="10"/>
      <c r="J128" s="3"/>
      <c r="K128" s="4"/>
      <c r="M128" s="3"/>
      <c r="N128" s="4"/>
    </row>
    <row r="129" spans="1:14" x14ac:dyDescent="0.2">
      <c r="A129" s="6">
        <f>A126</f>
        <v>31</v>
      </c>
      <c r="B129" s="63">
        <f>B128</f>
        <v>31.5</v>
      </c>
      <c r="C129" s="27">
        <f>C126</f>
        <v>0.6</v>
      </c>
      <c r="F129" s="5">
        <f>F128</f>
        <v>31.5</v>
      </c>
      <c r="G129" s="27">
        <f>G126</f>
        <v>0.6</v>
      </c>
      <c r="I129" s="10"/>
      <c r="J129" s="5"/>
      <c r="K129" s="6"/>
      <c r="M129" s="5"/>
      <c r="N129" s="6"/>
    </row>
    <row r="130" spans="1:14" x14ac:dyDescent="0.2">
      <c r="A130" s="2">
        <f>A126+1</f>
        <v>32</v>
      </c>
      <c r="B130" s="61">
        <f>A130-0.5</f>
        <v>31.5</v>
      </c>
      <c r="C130" s="25">
        <f>'s4'!$B$5</f>
        <v>0.6</v>
      </c>
      <c r="F130" s="1">
        <f>A130-0.5</f>
        <v>31.5</v>
      </c>
      <c r="G130" s="25">
        <f>'s4'!$B$5</f>
        <v>0.6</v>
      </c>
      <c r="I130" s="10"/>
      <c r="J130" s="1">
        <f>J126+1</f>
        <v>32</v>
      </c>
      <c r="K130" s="2">
        <f>IF(k_2&lt;=n,axis_2,100)</f>
        <v>100</v>
      </c>
      <c r="M130" s="1">
        <f>M126+1</f>
        <v>32</v>
      </c>
      <c r="N130" s="2">
        <f>IF(AND(AND(A&lt;=k_2,k_2&lt;=B),k_2&lt;=n),axis_2,100)</f>
        <v>100</v>
      </c>
    </row>
    <row r="131" spans="1:14" x14ac:dyDescent="0.2">
      <c r="A131" s="4">
        <f>A130</f>
        <v>32</v>
      </c>
      <c r="B131" s="62">
        <f>B130</f>
        <v>31.5</v>
      </c>
      <c r="C131">
        <f>axis_2+IF(k_2&lt;=n,BINOMDIST(k_2,n,p,FALSE),0)</f>
        <v>0.6</v>
      </c>
      <c r="F131" s="3">
        <f>F130</f>
        <v>31.5</v>
      </c>
      <c r="G131" s="26">
        <f>axis_2+IF(AND(AND(A&lt;=k_2,k_2&lt;=B),k_2&lt;=n),BINOMDIST(k_2,n,p,FALSE),0)</f>
        <v>0.6</v>
      </c>
      <c r="I131" s="10"/>
      <c r="J131" s="3"/>
      <c r="K131" s="4"/>
      <c r="M131" s="3"/>
      <c r="N131" s="4"/>
    </row>
    <row r="132" spans="1:14" x14ac:dyDescent="0.2">
      <c r="A132" s="4">
        <f>A130</f>
        <v>32</v>
      </c>
      <c r="B132" s="62">
        <f>B131+1</f>
        <v>32.5</v>
      </c>
      <c r="C132" s="26">
        <f>C131</f>
        <v>0.6</v>
      </c>
      <c r="F132" s="3">
        <f>F131+1</f>
        <v>32.5</v>
      </c>
      <c r="G132" s="26">
        <f>G131</f>
        <v>0.6</v>
      </c>
      <c r="I132" s="10"/>
      <c r="J132" s="3"/>
      <c r="K132" s="4"/>
      <c r="M132" s="3"/>
      <c r="N132" s="4"/>
    </row>
    <row r="133" spans="1:14" x14ac:dyDescent="0.2">
      <c r="A133" s="6">
        <f>A130</f>
        <v>32</v>
      </c>
      <c r="B133" s="63">
        <f>B132</f>
        <v>32.5</v>
      </c>
      <c r="C133" s="27">
        <f>C130</f>
        <v>0.6</v>
      </c>
      <c r="F133" s="5">
        <f>F132</f>
        <v>32.5</v>
      </c>
      <c r="G133" s="27">
        <f>G130</f>
        <v>0.6</v>
      </c>
      <c r="I133" s="10"/>
      <c r="J133" s="5"/>
      <c r="K133" s="6"/>
      <c r="M133" s="5"/>
      <c r="N133" s="6"/>
    </row>
    <row r="134" spans="1:14" x14ac:dyDescent="0.2">
      <c r="A134" s="2">
        <f>A130+1</f>
        <v>33</v>
      </c>
      <c r="B134" s="61">
        <f>A134-0.5</f>
        <v>32.5</v>
      </c>
      <c r="C134" s="25">
        <f>'s4'!$B$5</f>
        <v>0.6</v>
      </c>
      <c r="F134" s="1">
        <f>A134-0.5</f>
        <v>32.5</v>
      </c>
      <c r="G134" s="25">
        <f>'s4'!$B$5</f>
        <v>0.6</v>
      </c>
      <c r="I134" s="10"/>
      <c r="J134" s="1">
        <f>J130+1</f>
        <v>33</v>
      </c>
      <c r="K134" s="2">
        <f>IF(k_2&lt;=n,axis_2,100)</f>
        <v>100</v>
      </c>
      <c r="M134" s="1">
        <f>M130+1</f>
        <v>33</v>
      </c>
      <c r="N134" s="2">
        <f>IF(AND(AND(A&lt;=k_2,k_2&lt;=B),k_2&lt;=n),axis_2,100)</f>
        <v>100</v>
      </c>
    </row>
    <row r="135" spans="1:14" x14ac:dyDescent="0.2">
      <c r="A135" s="4">
        <f>A134</f>
        <v>33</v>
      </c>
      <c r="B135" s="62">
        <f>B134</f>
        <v>32.5</v>
      </c>
      <c r="C135">
        <f>axis_2+IF(k_2&lt;=n,BINOMDIST(k_2,n,p,FALSE),0)</f>
        <v>0.6</v>
      </c>
      <c r="F135" s="3">
        <f>F134</f>
        <v>32.5</v>
      </c>
      <c r="G135" s="26">
        <f>axis_2+IF(AND(AND(A&lt;=k_2,k_2&lt;=B),k_2&lt;=n),BINOMDIST(k_2,n,p,FALSE),0)</f>
        <v>0.6</v>
      </c>
      <c r="I135" s="10"/>
      <c r="J135" s="3"/>
      <c r="K135" s="4"/>
      <c r="M135" s="3"/>
      <c r="N135" s="4"/>
    </row>
    <row r="136" spans="1:14" x14ac:dyDescent="0.2">
      <c r="A136" s="4">
        <f>A134</f>
        <v>33</v>
      </c>
      <c r="B136" s="62">
        <f>B135+1</f>
        <v>33.5</v>
      </c>
      <c r="C136" s="26">
        <f>C135</f>
        <v>0.6</v>
      </c>
      <c r="F136" s="3">
        <f>F135+1</f>
        <v>33.5</v>
      </c>
      <c r="G136" s="26">
        <f>G135</f>
        <v>0.6</v>
      </c>
      <c r="I136" s="10"/>
      <c r="J136" s="3"/>
      <c r="K136" s="4"/>
      <c r="M136" s="3"/>
      <c r="N136" s="4"/>
    </row>
    <row r="137" spans="1:14" x14ac:dyDescent="0.2">
      <c r="A137" s="6">
        <f>A134</f>
        <v>33</v>
      </c>
      <c r="B137" s="63">
        <f>B136</f>
        <v>33.5</v>
      </c>
      <c r="C137" s="27">
        <f>C134</f>
        <v>0.6</v>
      </c>
      <c r="F137" s="5">
        <f>F136</f>
        <v>33.5</v>
      </c>
      <c r="G137" s="27">
        <f>G134</f>
        <v>0.6</v>
      </c>
      <c r="I137" s="10"/>
      <c r="J137" s="5"/>
      <c r="K137" s="6"/>
      <c r="M137" s="5"/>
      <c r="N137" s="6"/>
    </row>
    <row r="138" spans="1:14" x14ac:dyDescent="0.2">
      <c r="A138" s="2">
        <f>A134+1</f>
        <v>34</v>
      </c>
      <c r="B138" s="61">
        <f>A138-0.5</f>
        <v>33.5</v>
      </c>
      <c r="C138" s="25">
        <f>'s4'!$B$5</f>
        <v>0.6</v>
      </c>
      <c r="F138" s="1">
        <f>A138-0.5</f>
        <v>33.5</v>
      </c>
      <c r="G138" s="25">
        <f>'s4'!$B$5</f>
        <v>0.6</v>
      </c>
      <c r="J138" s="1">
        <f>J134+1</f>
        <v>34</v>
      </c>
      <c r="K138" s="2">
        <f>IF(k_2&lt;=n,axis_2,100)</f>
        <v>100</v>
      </c>
      <c r="M138" s="1">
        <f>M134+1</f>
        <v>34</v>
      </c>
      <c r="N138" s="2">
        <f>IF(AND(AND(A&lt;=k_2,k_2&lt;=B),k_2&lt;=n),axis_2,100)</f>
        <v>100</v>
      </c>
    </row>
    <row r="139" spans="1:14" x14ac:dyDescent="0.2">
      <c r="A139" s="4">
        <f>A138</f>
        <v>34</v>
      </c>
      <c r="B139" s="62">
        <f>B138</f>
        <v>33.5</v>
      </c>
      <c r="C139">
        <f>axis_2+IF(k_2&lt;=n,BINOMDIST(k_2,n,p,FALSE),0)</f>
        <v>0.6</v>
      </c>
      <c r="F139" s="3">
        <f>F138</f>
        <v>33.5</v>
      </c>
      <c r="G139" s="26">
        <f>axis_2+IF(AND(AND(A&lt;=k_2,k_2&lt;=B),k_2&lt;=n),BINOMDIST(k_2,n,p,FALSE),0)</f>
        <v>0.6</v>
      </c>
      <c r="J139" s="3"/>
      <c r="K139" s="4"/>
      <c r="M139" s="3"/>
      <c r="N139" s="4"/>
    </row>
    <row r="140" spans="1:14" x14ac:dyDescent="0.2">
      <c r="A140" s="4">
        <f>A138</f>
        <v>34</v>
      </c>
      <c r="B140" s="62">
        <f>B139+1</f>
        <v>34.5</v>
      </c>
      <c r="C140" s="26">
        <f>C139</f>
        <v>0.6</v>
      </c>
      <c r="F140" s="3">
        <f>F139+1</f>
        <v>34.5</v>
      </c>
      <c r="G140" s="26">
        <f>G139</f>
        <v>0.6</v>
      </c>
      <c r="J140" s="3"/>
      <c r="K140" s="4"/>
      <c r="M140" s="3"/>
      <c r="N140" s="4"/>
    </row>
    <row r="141" spans="1:14" x14ac:dyDescent="0.2">
      <c r="A141" s="6">
        <f>A138</f>
        <v>34</v>
      </c>
      <c r="B141" s="63">
        <f>B140</f>
        <v>34.5</v>
      </c>
      <c r="C141" s="27">
        <f>C138</f>
        <v>0.6</v>
      </c>
      <c r="F141" s="5">
        <f>F140</f>
        <v>34.5</v>
      </c>
      <c r="G141" s="27">
        <f>G138</f>
        <v>0.6</v>
      </c>
      <c r="J141" s="5"/>
      <c r="K141" s="6"/>
      <c r="M141" s="5"/>
      <c r="N141" s="6"/>
    </row>
    <row r="142" spans="1:14" x14ac:dyDescent="0.2">
      <c r="A142" s="2">
        <f>A138+1</f>
        <v>35</v>
      </c>
      <c r="B142" s="61">
        <f>A142-0.5</f>
        <v>34.5</v>
      </c>
      <c r="C142" s="25">
        <f>'s4'!$B$5</f>
        <v>0.6</v>
      </c>
      <c r="F142" s="1">
        <f>A142-0.5</f>
        <v>34.5</v>
      </c>
      <c r="G142" s="25">
        <f>'s4'!$B$5</f>
        <v>0.6</v>
      </c>
      <c r="J142" s="1">
        <f>J138+1</f>
        <v>35</v>
      </c>
      <c r="K142" s="2">
        <f>IF(k_2&lt;=n,axis_2,100)</f>
        <v>100</v>
      </c>
      <c r="M142" s="1">
        <f>M138+1</f>
        <v>35</v>
      </c>
      <c r="N142" s="2">
        <f>IF(AND(AND(A&lt;=k_2,k_2&lt;=B),k_2&lt;=n),axis_2,100)</f>
        <v>100</v>
      </c>
    </row>
    <row r="143" spans="1:14" x14ac:dyDescent="0.2">
      <c r="A143" s="4">
        <f>A142</f>
        <v>35</v>
      </c>
      <c r="B143" s="62">
        <f>B142</f>
        <v>34.5</v>
      </c>
      <c r="C143">
        <f>axis_2+IF(k_2&lt;=n,BINOMDIST(k_2,n,p,FALSE),0)</f>
        <v>0.6</v>
      </c>
      <c r="F143" s="3">
        <f>F142</f>
        <v>34.5</v>
      </c>
      <c r="G143" s="26">
        <f>axis_2+IF(AND(AND(A&lt;=k_2,k_2&lt;=B),k_2&lt;=n),BINOMDIST(k_2,n,p,FALSE),0)</f>
        <v>0.6</v>
      </c>
      <c r="J143" s="3"/>
      <c r="K143" s="4"/>
      <c r="M143" s="3"/>
      <c r="N143" s="4"/>
    </row>
    <row r="144" spans="1:14" x14ac:dyDescent="0.2">
      <c r="A144" s="4">
        <f>A142</f>
        <v>35</v>
      </c>
      <c r="B144" s="62">
        <f>B143+1</f>
        <v>35.5</v>
      </c>
      <c r="C144" s="26">
        <f>C143</f>
        <v>0.6</v>
      </c>
      <c r="F144" s="3">
        <f>F143+1</f>
        <v>35.5</v>
      </c>
      <c r="G144" s="26">
        <f>G143</f>
        <v>0.6</v>
      </c>
      <c r="J144" s="3"/>
      <c r="K144" s="4"/>
      <c r="M144" s="3"/>
      <c r="N144" s="4"/>
    </row>
    <row r="145" spans="1:14" x14ac:dyDescent="0.2">
      <c r="A145" s="6">
        <f>A142</f>
        <v>35</v>
      </c>
      <c r="B145" s="63">
        <f>B144</f>
        <v>35.5</v>
      </c>
      <c r="C145" s="27">
        <f>C142</f>
        <v>0.6</v>
      </c>
      <c r="F145" s="5">
        <f>F144</f>
        <v>35.5</v>
      </c>
      <c r="G145" s="27">
        <f>G142</f>
        <v>0.6</v>
      </c>
      <c r="J145" s="5"/>
      <c r="K145" s="6"/>
      <c r="M145" s="5"/>
      <c r="N145" s="6"/>
    </row>
    <row r="146" spans="1:14" x14ac:dyDescent="0.2">
      <c r="A146" s="2">
        <f>A142+1</f>
        <v>36</v>
      </c>
      <c r="B146" s="61">
        <f>A146-0.5</f>
        <v>35.5</v>
      </c>
      <c r="C146" s="25">
        <f>'s4'!$B$5</f>
        <v>0.6</v>
      </c>
      <c r="F146" s="1">
        <f>A146-0.5</f>
        <v>35.5</v>
      </c>
      <c r="G146" s="25">
        <f>'s4'!$B$5</f>
        <v>0.6</v>
      </c>
      <c r="J146" s="1">
        <f>J142+1</f>
        <v>36</v>
      </c>
      <c r="K146" s="2">
        <f>IF(k_2&lt;=n,axis_2,100)</f>
        <v>100</v>
      </c>
      <c r="M146" s="1">
        <f>M142+1</f>
        <v>36</v>
      </c>
      <c r="N146" s="2">
        <f>IF(AND(AND(A&lt;=k_2,k_2&lt;=B),k_2&lt;=n),axis_2,100)</f>
        <v>100</v>
      </c>
    </row>
    <row r="147" spans="1:14" x14ac:dyDescent="0.2">
      <c r="A147" s="4">
        <f>A146</f>
        <v>36</v>
      </c>
      <c r="B147" s="62">
        <f>B146</f>
        <v>35.5</v>
      </c>
      <c r="C147">
        <f>axis_2+IF(k_2&lt;=n,BINOMDIST(k_2,n,p,FALSE),0)</f>
        <v>0.6</v>
      </c>
      <c r="F147" s="3">
        <f>F146</f>
        <v>35.5</v>
      </c>
      <c r="G147" s="26">
        <f>axis_2+IF(AND(AND(A&lt;=k_2,k_2&lt;=B),k_2&lt;=n),BINOMDIST(k_2,n,p,FALSE),0)</f>
        <v>0.6</v>
      </c>
      <c r="J147" s="3"/>
      <c r="K147" s="4"/>
      <c r="M147" s="3"/>
      <c r="N147" s="4"/>
    </row>
    <row r="148" spans="1:14" x14ac:dyDescent="0.2">
      <c r="A148" s="4">
        <f>A146</f>
        <v>36</v>
      </c>
      <c r="B148" s="62">
        <f>B147+1</f>
        <v>36.5</v>
      </c>
      <c r="C148" s="26">
        <f>C147</f>
        <v>0.6</v>
      </c>
      <c r="F148" s="3">
        <f>F147+1</f>
        <v>36.5</v>
      </c>
      <c r="G148" s="26">
        <f>G147</f>
        <v>0.6</v>
      </c>
      <c r="J148" s="3"/>
      <c r="K148" s="4"/>
      <c r="M148" s="3"/>
      <c r="N148" s="4"/>
    </row>
    <row r="149" spans="1:14" x14ac:dyDescent="0.2">
      <c r="A149" s="6">
        <f>A146</f>
        <v>36</v>
      </c>
      <c r="B149" s="63">
        <f>B148</f>
        <v>36.5</v>
      </c>
      <c r="C149" s="27">
        <f>C146</f>
        <v>0.6</v>
      </c>
      <c r="F149" s="5">
        <f>F148</f>
        <v>36.5</v>
      </c>
      <c r="G149" s="27">
        <f>G146</f>
        <v>0.6</v>
      </c>
      <c r="J149" s="5"/>
      <c r="K149" s="6"/>
      <c r="M149" s="5"/>
      <c r="N149" s="6"/>
    </row>
    <row r="150" spans="1:14" x14ac:dyDescent="0.2">
      <c r="A150" s="2">
        <f>A146+1</f>
        <v>37</v>
      </c>
      <c r="B150" s="61">
        <f>A150-0.5</f>
        <v>36.5</v>
      </c>
      <c r="C150" s="25">
        <f>'s4'!$B$5</f>
        <v>0.6</v>
      </c>
      <c r="F150" s="1">
        <f>A150-0.5</f>
        <v>36.5</v>
      </c>
      <c r="G150" s="25">
        <f>'s4'!$B$5</f>
        <v>0.6</v>
      </c>
      <c r="J150" s="1">
        <f>J146+1</f>
        <v>37</v>
      </c>
      <c r="K150" s="2">
        <f>IF(k_2&lt;=n,axis_2,100)</f>
        <v>100</v>
      </c>
      <c r="M150" s="1">
        <f>M146+1</f>
        <v>37</v>
      </c>
      <c r="N150" s="2">
        <f>IF(AND(AND(A&lt;=k_2,k_2&lt;=B),k_2&lt;=n),axis_2,100)</f>
        <v>100</v>
      </c>
    </row>
    <row r="151" spans="1:14" x14ac:dyDescent="0.2">
      <c r="A151" s="4">
        <f>A150</f>
        <v>37</v>
      </c>
      <c r="B151" s="62">
        <f>B150</f>
        <v>36.5</v>
      </c>
      <c r="C151">
        <f>axis_2+IF(k_2&lt;=n,BINOMDIST(k_2,n,p,FALSE),0)</f>
        <v>0.6</v>
      </c>
      <c r="F151" s="3">
        <f>F150</f>
        <v>36.5</v>
      </c>
      <c r="G151" s="26">
        <f>axis_2+IF(AND(AND(A&lt;=k_2,k_2&lt;=B),k_2&lt;=n),BINOMDIST(k_2,n,p,FALSE),0)</f>
        <v>0.6</v>
      </c>
      <c r="J151" s="3"/>
      <c r="K151" s="4"/>
      <c r="M151" s="3"/>
      <c r="N151" s="4"/>
    </row>
    <row r="152" spans="1:14" x14ac:dyDescent="0.2">
      <c r="A152" s="4">
        <f>A150</f>
        <v>37</v>
      </c>
      <c r="B152" s="62">
        <f>B151+1</f>
        <v>37.5</v>
      </c>
      <c r="C152" s="26">
        <f>C151</f>
        <v>0.6</v>
      </c>
      <c r="F152" s="3">
        <f>F151+1</f>
        <v>37.5</v>
      </c>
      <c r="G152" s="26">
        <f>G151</f>
        <v>0.6</v>
      </c>
      <c r="J152" s="3"/>
      <c r="K152" s="4"/>
      <c r="M152" s="3"/>
      <c r="N152" s="4"/>
    </row>
    <row r="153" spans="1:14" x14ac:dyDescent="0.2">
      <c r="A153" s="6">
        <f>A150</f>
        <v>37</v>
      </c>
      <c r="B153" s="63">
        <f>B152</f>
        <v>37.5</v>
      </c>
      <c r="C153" s="27">
        <f>C150</f>
        <v>0.6</v>
      </c>
      <c r="F153" s="5">
        <f>F152</f>
        <v>37.5</v>
      </c>
      <c r="G153" s="27">
        <f>G150</f>
        <v>0.6</v>
      </c>
      <c r="J153" s="5"/>
      <c r="K153" s="6"/>
      <c r="M153" s="5"/>
      <c r="N153" s="6"/>
    </row>
    <row r="154" spans="1:14" x14ac:dyDescent="0.2">
      <c r="A154" s="2">
        <f>A150+1</f>
        <v>38</v>
      </c>
      <c r="B154" s="61">
        <f>A154-0.5</f>
        <v>37.5</v>
      </c>
      <c r="C154" s="25">
        <f>'s4'!$B$5</f>
        <v>0.6</v>
      </c>
      <c r="F154" s="1">
        <f>A154-0.5</f>
        <v>37.5</v>
      </c>
      <c r="G154" s="25">
        <f>'s4'!$B$5</f>
        <v>0.6</v>
      </c>
      <c r="J154" s="1">
        <f>J150+1</f>
        <v>38</v>
      </c>
      <c r="K154" s="2">
        <f>IF(k_2&lt;=n,axis_2,100)</f>
        <v>100</v>
      </c>
      <c r="M154" s="1">
        <f>M150+1</f>
        <v>38</v>
      </c>
      <c r="N154" s="2">
        <f>IF(AND(AND(A&lt;=k_2,k_2&lt;=B),k_2&lt;=n),axis_2,100)</f>
        <v>100</v>
      </c>
    </row>
    <row r="155" spans="1:14" x14ac:dyDescent="0.2">
      <c r="A155" s="4">
        <f>A154</f>
        <v>38</v>
      </c>
      <c r="B155" s="62">
        <f>B154</f>
        <v>37.5</v>
      </c>
      <c r="C155">
        <f>axis_2+IF(k_2&lt;=n,BINOMDIST(k_2,n,p,FALSE),0)</f>
        <v>0.6</v>
      </c>
      <c r="F155" s="3">
        <f>F154</f>
        <v>37.5</v>
      </c>
      <c r="G155" s="26">
        <f>axis_2+IF(AND(AND(A&lt;=k_2,k_2&lt;=B),k_2&lt;=n),BINOMDIST(k_2,n,p,FALSE),0)</f>
        <v>0.6</v>
      </c>
      <c r="J155" s="3"/>
      <c r="K155" s="4"/>
      <c r="M155" s="3"/>
      <c r="N155" s="4"/>
    </row>
    <row r="156" spans="1:14" x14ac:dyDescent="0.2">
      <c r="A156" s="4">
        <f>A154</f>
        <v>38</v>
      </c>
      <c r="B156" s="62">
        <f>B155+1</f>
        <v>38.5</v>
      </c>
      <c r="C156" s="26">
        <f>C155</f>
        <v>0.6</v>
      </c>
      <c r="F156" s="3">
        <f>F155+1</f>
        <v>38.5</v>
      </c>
      <c r="G156" s="26">
        <f>G155</f>
        <v>0.6</v>
      </c>
      <c r="J156" s="3"/>
      <c r="K156" s="4"/>
      <c r="M156" s="3"/>
      <c r="N156" s="4"/>
    </row>
    <row r="157" spans="1:14" x14ac:dyDescent="0.2">
      <c r="A157" s="6">
        <f>A154</f>
        <v>38</v>
      </c>
      <c r="B157" s="63">
        <f>B156</f>
        <v>38.5</v>
      </c>
      <c r="C157" s="27">
        <f>C154</f>
        <v>0.6</v>
      </c>
      <c r="F157" s="5">
        <f>F156</f>
        <v>38.5</v>
      </c>
      <c r="G157" s="27">
        <f>G154</f>
        <v>0.6</v>
      </c>
      <c r="J157" s="5"/>
      <c r="K157" s="6"/>
      <c r="M157" s="5"/>
      <c r="N157" s="6"/>
    </row>
    <row r="158" spans="1:14" x14ac:dyDescent="0.2">
      <c r="A158" s="2">
        <f>A154+1</f>
        <v>39</v>
      </c>
      <c r="B158" s="61">
        <f>A158-0.5</f>
        <v>38.5</v>
      </c>
      <c r="C158" s="25">
        <f>'s4'!$B$5</f>
        <v>0.6</v>
      </c>
      <c r="F158" s="1">
        <f>A158-0.5</f>
        <v>38.5</v>
      </c>
      <c r="G158" s="25">
        <f>'s4'!$B$5</f>
        <v>0.6</v>
      </c>
      <c r="J158" s="1">
        <f>J154+1</f>
        <v>39</v>
      </c>
      <c r="K158" s="2">
        <f>IF(k_2&lt;=n,axis_2,100)</f>
        <v>100</v>
      </c>
      <c r="M158" s="1">
        <f>M154+1</f>
        <v>39</v>
      </c>
      <c r="N158" s="2">
        <f>IF(AND(AND(A&lt;=k_2,k_2&lt;=B),k_2&lt;=n),axis_2,100)</f>
        <v>100</v>
      </c>
    </row>
    <row r="159" spans="1:14" x14ac:dyDescent="0.2">
      <c r="A159" s="4">
        <f>A158</f>
        <v>39</v>
      </c>
      <c r="B159" s="62">
        <f>B158</f>
        <v>38.5</v>
      </c>
      <c r="C159">
        <f>axis_2+IF(k_2&lt;=n,BINOMDIST(k_2,n,p,FALSE),0)</f>
        <v>0.6</v>
      </c>
      <c r="F159" s="3">
        <f>F158</f>
        <v>38.5</v>
      </c>
      <c r="G159" s="26">
        <f>axis_2+IF(AND(AND(A&lt;=k_2,k_2&lt;=B),k_2&lt;=n),BINOMDIST(k_2,n,p,FALSE),0)</f>
        <v>0.6</v>
      </c>
      <c r="J159" s="3"/>
      <c r="K159" s="4"/>
      <c r="M159" s="3"/>
      <c r="N159" s="4"/>
    </row>
    <row r="160" spans="1:14" x14ac:dyDescent="0.2">
      <c r="A160" s="4">
        <f>A158</f>
        <v>39</v>
      </c>
      <c r="B160" s="62">
        <f>B159+1</f>
        <v>39.5</v>
      </c>
      <c r="C160" s="26">
        <f>C159</f>
        <v>0.6</v>
      </c>
      <c r="F160" s="3">
        <f>F159+1</f>
        <v>39.5</v>
      </c>
      <c r="G160" s="26">
        <f>G159</f>
        <v>0.6</v>
      </c>
      <c r="J160" s="3"/>
      <c r="K160" s="4"/>
      <c r="M160" s="3"/>
      <c r="N160" s="4"/>
    </row>
    <row r="161" spans="1:14" x14ac:dyDescent="0.2">
      <c r="A161" s="6">
        <f>A158</f>
        <v>39</v>
      </c>
      <c r="B161" s="63">
        <f>B160</f>
        <v>39.5</v>
      </c>
      <c r="C161" s="27">
        <f>C158</f>
        <v>0.6</v>
      </c>
      <c r="F161" s="5">
        <f>F160</f>
        <v>39.5</v>
      </c>
      <c r="G161" s="27">
        <f>G158</f>
        <v>0.6</v>
      </c>
      <c r="J161" s="5"/>
      <c r="K161" s="6"/>
      <c r="M161" s="5"/>
      <c r="N161" s="6"/>
    </row>
    <row r="162" spans="1:14" x14ac:dyDescent="0.2">
      <c r="A162" s="2">
        <f>A158+1</f>
        <v>40</v>
      </c>
      <c r="B162" s="61">
        <f>A162-0.5</f>
        <v>39.5</v>
      </c>
      <c r="C162" s="25">
        <f>'s4'!$B$5</f>
        <v>0.6</v>
      </c>
      <c r="F162" s="1">
        <f>A162-0.5</f>
        <v>39.5</v>
      </c>
      <c r="G162" s="25">
        <f>'s4'!$B$5</f>
        <v>0.6</v>
      </c>
      <c r="J162" s="1">
        <f>J158+1</f>
        <v>40</v>
      </c>
      <c r="K162" s="2">
        <f>IF(k_2&lt;=n,axis_2,100)</f>
        <v>100</v>
      </c>
      <c r="M162" s="1">
        <f>M158+1</f>
        <v>40</v>
      </c>
      <c r="N162" s="2">
        <f>IF(AND(AND(A&lt;=k_2,k_2&lt;=B),k_2&lt;=n),axis_2,100)</f>
        <v>100</v>
      </c>
    </row>
    <row r="163" spans="1:14" x14ac:dyDescent="0.2">
      <c r="A163" s="4">
        <f>A162</f>
        <v>40</v>
      </c>
      <c r="B163" s="62">
        <f>B162</f>
        <v>39.5</v>
      </c>
      <c r="C163">
        <f>axis_2+IF(k_2&lt;=n,BINOMDIST(k_2,n,p,FALSE),0)</f>
        <v>0.6</v>
      </c>
      <c r="F163" s="3">
        <f>F162</f>
        <v>39.5</v>
      </c>
      <c r="G163" s="26">
        <f>axis_2+IF(AND(AND(A&lt;=k_2,k_2&lt;=B),k_2&lt;=n),BINOMDIST(k_2,n,p,FALSE),0)</f>
        <v>0.6</v>
      </c>
      <c r="J163" s="3"/>
      <c r="K163" s="4"/>
      <c r="M163" s="3"/>
      <c r="N163" s="4"/>
    </row>
    <row r="164" spans="1:14" x14ac:dyDescent="0.2">
      <c r="A164" s="4">
        <f>A162</f>
        <v>40</v>
      </c>
      <c r="B164" s="62">
        <f>B163+1</f>
        <v>40.5</v>
      </c>
      <c r="C164" s="26">
        <f>C163</f>
        <v>0.6</v>
      </c>
      <c r="F164" s="3">
        <f>F163+1</f>
        <v>40.5</v>
      </c>
      <c r="G164" s="26">
        <f>G163</f>
        <v>0.6</v>
      </c>
      <c r="J164" s="3"/>
      <c r="K164" s="4"/>
      <c r="M164" s="3"/>
      <c r="N164" s="4"/>
    </row>
    <row r="165" spans="1:14" x14ac:dyDescent="0.2">
      <c r="A165" s="6">
        <f>A162</f>
        <v>40</v>
      </c>
      <c r="B165" s="63">
        <f>B164</f>
        <v>40.5</v>
      </c>
      <c r="C165" s="27">
        <f>C162</f>
        <v>0.6</v>
      </c>
      <c r="F165" s="5">
        <f>F164</f>
        <v>40.5</v>
      </c>
      <c r="G165" s="27">
        <f>G162</f>
        <v>0.6</v>
      </c>
      <c r="J165" s="5"/>
      <c r="K165" s="6"/>
      <c r="M165" s="5"/>
      <c r="N165" s="6"/>
    </row>
    <row r="166" spans="1:14" x14ac:dyDescent="0.2">
      <c r="A166" s="2">
        <f>A162+1</f>
        <v>41</v>
      </c>
      <c r="B166" s="61">
        <f>A166-0.5</f>
        <v>40.5</v>
      </c>
      <c r="C166" s="25">
        <f>'s4'!$B$5</f>
        <v>0.6</v>
      </c>
      <c r="F166" s="1">
        <f>A166-0.5</f>
        <v>40.5</v>
      </c>
      <c r="G166" s="25">
        <f>'s4'!$B$5</f>
        <v>0.6</v>
      </c>
      <c r="J166" s="1">
        <f>J162+1</f>
        <v>41</v>
      </c>
      <c r="K166" s="2">
        <f>IF(k_2&lt;=n,axis_2,100)</f>
        <v>100</v>
      </c>
      <c r="M166" s="1">
        <f>M162+1</f>
        <v>41</v>
      </c>
      <c r="N166" s="2">
        <f>IF(AND(AND(A&lt;=k_2,k_2&lt;=B),k_2&lt;=n),axis_2,100)</f>
        <v>100</v>
      </c>
    </row>
    <row r="167" spans="1:14" x14ac:dyDescent="0.2">
      <c r="A167" s="4">
        <f>A166</f>
        <v>41</v>
      </c>
      <c r="B167" s="62">
        <f>B166</f>
        <v>40.5</v>
      </c>
      <c r="C167">
        <f>axis_2+IF(k_2&lt;=n,BINOMDIST(k_2,n,p,FALSE),0)</f>
        <v>0.6</v>
      </c>
      <c r="F167" s="3">
        <f>F166</f>
        <v>40.5</v>
      </c>
      <c r="G167" s="26">
        <f>axis_2+IF(AND(AND(A&lt;=k_2,k_2&lt;=B),k_2&lt;=n),BINOMDIST(k_2,n,p,FALSE),0)</f>
        <v>0.6</v>
      </c>
      <c r="J167" s="3"/>
      <c r="K167" s="4"/>
      <c r="M167" s="3"/>
      <c r="N167" s="4"/>
    </row>
    <row r="168" spans="1:14" x14ac:dyDescent="0.2">
      <c r="A168" s="4">
        <f>A166</f>
        <v>41</v>
      </c>
      <c r="B168" s="62">
        <f>B167+1</f>
        <v>41.5</v>
      </c>
      <c r="C168" s="26">
        <f>C167</f>
        <v>0.6</v>
      </c>
      <c r="F168" s="3">
        <f>F167+1</f>
        <v>41.5</v>
      </c>
      <c r="G168" s="26">
        <f>G167</f>
        <v>0.6</v>
      </c>
      <c r="J168" s="3"/>
      <c r="K168" s="4"/>
      <c r="M168" s="3"/>
      <c r="N168" s="4"/>
    </row>
    <row r="169" spans="1:14" x14ac:dyDescent="0.2">
      <c r="A169" s="6">
        <f>A166</f>
        <v>41</v>
      </c>
      <c r="B169" s="63">
        <f>B168</f>
        <v>41.5</v>
      </c>
      <c r="C169" s="27">
        <f>C166</f>
        <v>0.6</v>
      </c>
      <c r="F169" s="5">
        <f>F168</f>
        <v>41.5</v>
      </c>
      <c r="G169" s="27">
        <f>G166</f>
        <v>0.6</v>
      </c>
      <c r="J169" s="5"/>
      <c r="K169" s="6"/>
      <c r="M169" s="5"/>
      <c r="N169" s="6"/>
    </row>
    <row r="170" spans="1:14" x14ac:dyDescent="0.2">
      <c r="A170" s="2">
        <f>A166+1</f>
        <v>42</v>
      </c>
      <c r="B170" s="61">
        <f>A170-0.5</f>
        <v>41.5</v>
      </c>
      <c r="C170" s="25">
        <f>'s4'!$B$5</f>
        <v>0.6</v>
      </c>
      <c r="F170" s="1">
        <f>A170-0.5</f>
        <v>41.5</v>
      </c>
      <c r="G170" s="25">
        <f>'s4'!$B$5</f>
        <v>0.6</v>
      </c>
      <c r="J170" s="1">
        <f>J166+1</f>
        <v>42</v>
      </c>
      <c r="K170" s="2">
        <f>IF(k_2&lt;=n,axis_2,100)</f>
        <v>100</v>
      </c>
      <c r="M170" s="1">
        <f>M166+1</f>
        <v>42</v>
      </c>
      <c r="N170" s="2">
        <f>IF(AND(AND(A&lt;=k_2,k_2&lt;=B),k_2&lt;=n),axis_2,100)</f>
        <v>100</v>
      </c>
    </row>
    <row r="171" spans="1:14" x14ac:dyDescent="0.2">
      <c r="A171" s="4">
        <f>A170</f>
        <v>42</v>
      </c>
      <c r="B171" s="62">
        <f>B170</f>
        <v>41.5</v>
      </c>
      <c r="C171">
        <f>axis_2+IF(k_2&lt;=n,BINOMDIST(k_2,n,p,FALSE),0)</f>
        <v>0.6</v>
      </c>
      <c r="F171" s="3">
        <f>F170</f>
        <v>41.5</v>
      </c>
      <c r="G171" s="26">
        <f>axis_2+IF(AND(AND(A&lt;=k_2,k_2&lt;=B),k_2&lt;=n),BINOMDIST(k_2,n,p,FALSE),0)</f>
        <v>0.6</v>
      </c>
      <c r="J171" s="3"/>
      <c r="K171" s="4"/>
      <c r="M171" s="3"/>
      <c r="N171" s="4"/>
    </row>
    <row r="172" spans="1:14" x14ac:dyDescent="0.2">
      <c r="A172" s="4">
        <f>A170</f>
        <v>42</v>
      </c>
      <c r="B172" s="62">
        <f>B171+1</f>
        <v>42.5</v>
      </c>
      <c r="C172" s="26">
        <f>C171</f>
        <v>0.6</v>
      </c>
      <c r="F172" s="3">
        <f>F171+1</f>
        <v>42.5</v>
      </c>
      <c r="G172" s="26">
        <f>G171</f>
        <v>0.6</v>
      </c>
      <c r="J172" s="3"/>
      <c r="K172" s="4"/>
      <c r="M172" s="3"/>
      <c r="N172" s="4"/>
    </row>
    <row r="173" spans="1:14" x14ac:dyDescent="0.2">
      <c r="A173" s="6">
        <f>A170</f>
        <v>42</v>
      </c>
      <c r="B173" s="63">
        <f>B172</f>
        <v>42.5</v>
      </c>
      <c r="C173" s="27">
        <f>C170</f>
        <v>0.6</v>
      </c>
      <c r="F173" s="5">
        <f>F172</f>
        <v>42.5</v>
      </c>
      <c r="G173" s="27">
        <f>G170</f>
        <v>0.6</v>
      </c>
      <c r="J173" s="5"/>
      <c r="K173" s="6"/>
      <c r="M173" s="5"/>
      <c r="N173" s="6"/>
    </row>
    <row r="174" spans="1:14" x14ac:dyDescent="0.2">
      <c r="A174" s="2">
        <f>A170+1</f>
        <v>43</v>
      </c>
      <c r="B174" s="61">
        <f>A174-0.5</f>
        <v>42.5</v>
      </c>
      <c r="C174" s="25">
        <f>'s4'!$B$5</f>
        <v>0.6</v>
      </c>
      <c r="F174" s="1">
        <f>A174-0.5</f>
        <v>42.5</v>
      </c>
      <c r="G174" s="25">
        <f>'s4'!$B$5</f>
        <v>0.6</v>
      </c>
      <c r="J174" s="1">
        <f>J170+1</f>
        <v>43</v>
      </c>
      <c r="K174" s="2">
        <f>IF(k_2&lt;=n,axis_2,100)</f>
        <v>100</v>
      </c>
      <c r="M174" s="1">
        <f>M170+1</f>
        <v>43</v>
      </c>
      <c r="N174" s="2">
        <f>IF(AND(AND(A&lt;=k_2,k_2&lt;=B),k_2&lt;=n),axis_2,100)</f>
        <v>100</v>
      </c>
    </row>
    <row r="175" spans="1:14" x14ac:dyDescent="0.2">
      <c r="A175" s="4">
        <f>A174</f>
        <v>43</v>
      </c>
      <c r="B175" s="62">
        <f>B174</f>
        <v>42.5</v>
      </c>
      <c r="C175">
        <f>axis_2+IF(k_2&lt;=n,BINOMDIST(k_2,n,p,FALSE),0)</f>
        <v>0.6</v>
      </c>
      <c r="F175" s="3">
        <f>F174</f>
        <v>42.5</v>
      </c>
      <c r="G175" s="26">
        <f>axis_2+IF(AND(AND(A&lt;=k_2,k_2&lt;=B),k_2&lt;=n),BINOMDIST(k_2,n,p,FALSE),0)</f>
        <v>0.6</v>
      </c>
      <c r="J175" s="3"/>
      <c r="K175" s="4"/>
      <c r="M175" s="3"/>
      <c r="N175" s="4"/>
    </row>
    <row r="176" spans="1:14" x14ac:dyDescent="0.2">
      <c r="A176" s="4">
        <f>A174</f>
        <v>43</v>
      </c>
      <c r="B176" s="62">
        <f>B175+1</f>
        <v>43.5</v>
      </c>
      <c r="C176" s="26">
        <f>C175</f>
        <v>0.6</v>
      </c>
      <c r="F176" s="3">
        <f>F175+1</f>
        <v>43.5</v>
      </c>
      <c r="G176" s="26">
        <f>G175</f>
        <v>0.6</v>
      </c>
      <c r="J176" s="3"/>
      <c r="K176" s="4"/>
      <c r="M176" s="3"/>
      <c r="N176" s="4"/>
    </row>
    <row r="177" spans="1:14" x14ac:dyDescent="0.2">
      <c r="A177" s="6">
        <f>A174</f>
        <v>43</v>
      </c>
      <c r="B177" s="63">
        <f>B176</f>
        <v>43.5</v>
      </c>
      <c r="C177" s="27">
        <f>C174</f>
        <v>0.6</v>
      </c>
      <c r="F177" s="5">
        <f>F176</f>
        <v>43.5</v>
      </c>
      <c r="G177" s="27">
        <f>G174</f>
        <v>0.6</v>
      </c>
      <c r="J177" s="5"/>
      <c r="K177" s="6"/>
      <c r="M177" s="5"/>
      <c r="N177" s="6"/>
    </row>
    <row r="178" spans="1:14" x14ac:dyDescent="0.2">
      <c r="A178" s="2">
        <f>A174+1</f>
        <v>44</v>
      </c>
      <c r="B178" s="61">
        <f>A178-0.5</f>
        <v>43.5</v>
      </c>
      <c r="C178" s="25">
        <f>'s4'!$B$5</f>
        <v>0.6</v>
      </c>
      <c r="F178" s="1">
        <f>A178-0.5</f>
        <v>43.5</v>
      </c>
      <c r="G178" s="25">
        <f>'s4'!$B$5</f>
        <v>0.6</v>
      </c>
      <c r="J178" s="1">
        <f>J174+1</f>
        <v>44</v>
      </c>
      <c r="K178" s="2">
        <f>IF(k_2&lt;=n,axis_2,100)</f>
        <v>100</v>
      </c>
      <c r="M178" s="1">
        <f>M174+1</f>
        <v>44</v>
      </c>
      <c r="N178" s="2">
        <f>IF(AND(AND(A&lt;=k_2,k_2&lt;=B),k_2&lt;=n),axis_2,100)</f>
        <v>100</v>
      </c>
    </row>
    <row r="179" spans="1:14" x14ac:dyDescent="0.2">
      <c r="A179" s="4">
        <f>A178</f>
        <v>44</v>
      </c>
      <c r="B179" s="62">
        <f>B178</f>
        <v>43.5</v>
      </c>
      <c r="C179">
        <f>axis_2+IF(k_2&lt;=n,BINOMDIST(k_2,n,p,FALSE),0)</f>
        <v>0.6</v>
      </c>
      <c r="F179" s="3">
        <f>F178</f>
        <v>43.5</v>
      </c>
      <c r="G179" s="26">
        <f>axis_2+IF(AND(AND(A&lt;=k_2,k_2&lt;=B),k_2&lt;=n),BINOMDIST(k_2,n,p,FALSE),0)</f>
        <v>0.6</v>
      </c>
      <c r="J179" s="3"/>
      <c r="K179" s="4"/>
      <c r="M179" s="3"/>
      <c r="N179" s="4"/>
    </row>
    <row r="180" spans="1:14" x14ac:dyDescent="0.2">
      <c r="A180" s="4">
        <f>A178</f>
        <v>44</v>
      </c>
      <c r="B180" s="62">
        <f>B179+1</f>
        <v>44.5</v>
      </c>
      <c r="C180" s="26">
        <f>C179</f>
        <v>0.6</v>
      </c>
      <c r="F180" s="3">
        <f>F179+1</f>
        <v>44.5</v>
      </c>
      <c r="G180" s="26">
        <f>G179</f>
        <v>0.6</v>
      </c>
      <c r="J180" s="3"/>
      <c r="K180" s="4"/>
      <c r="M180" s="3"/>
      <c r="N180" s="4"/>
    </row>
    <row r="181" spans="1:14" x14ac:dyDescent="0.2">
      <c r="A181" s="6">
        <f>A178</f>
        <v>44</v>
      </c>
      <c r="B181" s="63">
        <f>B180</f>
        <v>44.5</v>
      </c>
      <c r="C181" s="27">
        <f>C178</f>
        <v>0.6</v>
      </c>
      <c r="F181" s="5">
        <f>F180</f>
        <v>44.5</v>
      </c>
      <c r="G181" s="27">
        <f>G178</f>
        <v>0.6</v>
      </c>
      <c r="J181" s="5"/>
      <c r="K181" s="6"/>
      <c r="M181" s="5"/>
      <c r="N181" s="6"/>
    </row>
    <row r="182" spans="1:14" x14ac:dyDescent="0.2">
      <c r="A182" s="2">
        <f>A178+1</f>
        <v>45</v>
      </c>
      <c r="B182" s="61">
        <f>A182-0.5</f>
        <v>44.5</v>
      </c>
      <c r="C182" s="25">
        <f>'s4'!$B$5</f>
        <v>0.6</v>
      </c>
      <c r="F182" s="1">
        <f>A182-0.5</f>
        <v>44.5</v>
      </c>
      <c r="G182" s="25">
        <f>'s4'!$B$5</f>
        <v>0.6</v>
      </c>
      <c r="J182" s="1">
        <f>J178+1</f>
        <v>45</v>
      </c>
      <c r="K182" s="2">
        <f>IF(k_2&lt;=n,axis_2,100)</f>
        <v>100</v>
      </c>
      <c r="M182" s="1">
        <f>M178+1</f>
        <v>45</v>
      </c>
      <c r="N182" s="2">
        <f>IF(AND(AND(A&lt;=k_2,k_2&lt;=B),k_2&lt;=n),axis_2,100)</f>
        <v>100</v>
      </c>
    </row>
    <row r="183" spans="1:14" x14ac:dyDescent="0.2">
      <c r="A183" s="4">
        <f>A182</f>
        <v>45</v>
      </c>
      <c r="B183" s="62">
        <f>B182</f>
        <v>44.5</v>
      </c>
      <c r="C183">
        <f>axis_2+IF(k_2&lt;=n,BINOMDIST(k_2,n,p,FALSE),0)</f>
        <v>0.6</v>
      </c>
      <c r="F183" s="3">
        <f>F182</f>
        <v>44.5</v>
      </c>
      <c r="G183" s="26">
        <f>axis_2+IF(AND(AND(A&lt;=k_2,k_2&lt;=B),k_2&lt;=n),BINOMDIST(k_2,n,p,FALSE),0)</f>
        <v>0.6</v>
      </c>
      <c r="J183" s="3"/>
      <c r="K183" s="4"/>
      <c r="M183" s="3"/>
      <c r="N183" s="4"/>
    </row>
    <row r="184" spans="1:14" x14ac:dyDescent="0.2">
      <c r="A184" s="4">
        <f>A182</f>
        <v>45</v>
      </c>
      <c r="B184" s="62">
        <f>B183+1</f>
        <v>45.5</v>
      </c>
      <c r="C184" s="26">
        <f>C183</f>
        <v>0.6</v>
      </c>
      <c r="F184" s="3">
        <f>F183+1</f>
        <v>45.5</v>
      </c>
      <c r="G184" s="26">
        <f>G183</f>
        <v>0.6</v>
      </c>
      <c r="J184" s="3"/>
      <c r="K184" s="4"/>
      <c r="M184" s="3"/>
      <c r="N184" s="4"/>
    </row>
    <row r="185" spans="1:14" x14ac:dyDescent="0.2">
      <c r="A185" s="6">
        <f>A182</f>
        <v>45</v>
      </c>
      <c r="B185" s="63">
        <f>B184</f>
        <v>45.5</v>
      </c>
      <c r="C185" s="27">
        <f>C182</f>
        <v>0.6</v>
      </c>
      <c r="F185" s="5">
        <f>F184</f>
        <v>45.5</v>
      </c>
      <c r="G185" s="27">
        <f>G182</f>
        <v>0.6</v>
      </c>
      <c r="J185" s="5"/>
      <c r="K185" s="6"/>
      <c r="M185" s="5"/>
      <c r="N185" s="6"/>
    </row>
    <row r="186" spans="1:14" x14ac:dyDescent="0.2">
      <c r="A186" s="2">
        <f>A182+1</f>
        <v>46</v>
      </c>
      <c r="B186" s="61">
        <f>A186-0.5</f>
        <v>45.5</v>
      </c>
      <c r="C186" s="25">
        <f>'s4'!$B$5</f>
        <v>0.6</v>
      </c>
      <c r="F186" s="1">
        <f>A186-0.5</f>
        <v>45.5</v>
      </c>
      <c r="G186" s="25">
        <f>'s4'!$B$5</f>
        <v>0.6</v>
      </c>
      <c r="J186" s="1">
        <f>J182+1</f>
        <v>46</v>
      </c>
      <c r="K186" s="2">
        <f>IF(k_2&lt;=n,axis_2,100)</f>
        <v>100</v>
      </c>
      <c r="M186" s="1">
        <f>M182+1</f>
        <v>46</v>
      </c>
      <c r="N186" s="2">
        <f>IF(AND(AND(A&lt;=k_2,k_2&lt;=B),k_2&lt;=n),axis_2,100)</f>
        <v>100</v>
      </c>
    </row>
    <row r="187" spans="1:14" x14ac:dyDescent="0.2">
      <c r="A187" s="4">
        <f>A186</f>
        <v>46</v>
      </c>
      <c r="B187" s="62">
        <f>B186</f>
        <v>45.5</v>
      </c>
      <c r="C187">
        <f>axis_2+IF(k_2&lt;=n,BINOMDIST(k_2,n,p,FALSE),0)</f>
        <v>0.6</v>
      </c>
      <c r="F187" s="3">
        <f>F186</f>
        <v>45.5</v>
      </c>
      <c r="G187" s="26">
        <f>axis_2+IF(AND(AND(A&lt;=k_2,k_2&lt;=B),k_2&lt;=n),BINOMDIST(k_2,n,p,FALSE),0)</f>
        <v>0.6</v>
      </c>
      <c r="J187" s="3"/>
      <c r="K187" s="4"/>
      <c r="M187" s="3"/>
      <c r="N187" s="4"/>
    </row>
    <row r="188" spans="1:14" x14ac:dyDescent="0.2">
      <c r="A188" s="4">
        <f>A186</f>
        <v>46</v>
      </c>
      <c r="B188" s="62">
        <f>B187+1</f>
        <v>46.5</v>
      </c>
      <c r="C188" s="26">
        <f>C187</f>
        <v>0.6</v>
      </c>
      <c r="F188" s="3">
        <f>F187+1</f>
        <v>46.5</v>
      </c>
      <c r="G188" s="26">
        <f>G187</f>
        <v>0.6</v>
      </c>
      <c r="J188" s="3"/>
      <c r="K188" s="4"/>
      <c r="M188" s="3"/>
      <c r="N188" s="4"/>
    </row>
    <row r="189" spans="1:14" x14ac:dyDescent="0.2">
      <c r="A189" s="6">
        <f>A186</f>
        <v>46</v>
      </c>
      <c r="B189" s="63">
        <f>B188</f>
        <v>46.5</v>
      </c>
      <c r="C189" s="27">
        <f>C186</f>
        <v>0.6</v>
      </c>
      <c r="F189" s="5">
        <f>F188</f>
        <v>46.5</v>
      </c>
      <c r="G189" s="27">
        <f>G186</f>
        <v>0.6</v>
      </c>
      <c r="J189" s="5"/>
      <c r="K189" s="6"/>
      <c r="M189" s="5"/>
      <c r="N189" s="6"/>
    </row>
    <row r="190" spans="1:14" x14ac:dyDescent="0.2">
      <c r="A190" s="2">
        <f>A186+1</f>
        <v>47</v>
      </c>
      <c r="B190" s="61">
        <f>A190-0.5</f>
        <v>46.5</v>
      </c>
      <c r="C190" s="25">
        <f>'s4'!$B$5</f>
        <v>0.6</v>
      </c>
      <c r="F190" s="1">
        <f>A190-0.5</f>
        <v>46.5</v>
      </c>
      <c r="G190" s="25">
        <f>'s4'!$B$5</f>
        <v>0.6</v>
      </c>
      <c r="J190" s="1">
        <f>J186+1</f>
        <v>47</v>
      </c>
      <c r="K190" s="2">
        <f>IF(k_2&lt;=n,axis_2,100)</f>
        <v>100</v>
      </c>
      <c r="M190" s="1">
        <f>M186+1</f>
        <v>47</v>
      </c>
      <c r="N190" s="2">
        <f>IF(AND(AND(A&lt;=k_2,k_2&lt;=B),k_2&lt;=n),axis_2,100)</f>
        <v>100</v>
      </c>
    </row>
    <row r="191" spans="1:14" x14ac:dyDescent="0.2">
      <c r="A191" s="4">
        <f>A190</f>
        <v>47</v>
      </c>
      <c r="B191" s="62">
        <f>B190</f>
        <v>46.5</v>
      </c>
      <c r="C191">
        <f>axis_2+IF(k_2&lt;=n,BINOMDIST(k_2,n,p,FALSE),0)</f>
        <v>0.6</v>
      </c>
      <c r="F191" s="3">
        <f>F190</f>
        <v>46.5</v>
      </c>
      <c r="G191" s="26">
        <f>axis_2+IF(AND(AND(A&lt;=k_2,k_2&lt;=B),k_2&lt;=n),BINOMDIST(k_2,n,p,FALSE),0)</f>
        <v>0.6</v>
      </c>
      <c r="J191" s="3"/>
      <c r="K191" s="4"/>
      <c r="M191" s="3"/>
      <c r="N191" s="4"/>
    </row>
    <row r="192" spans="1:14" x14ac:dyDescent="0.2">
      <c r="A192" s="4">
        <f>A190</f>
        <v>47</v>
      </c>
      <c r="B192" s="62">
        <f>B191+1</f>
        <v>47.5</v>
      </c>
      <c r="C192" s="26">
        <f>C191</f>
        <v>0.6</v>
      </c>
      <c r="F192" s="3">
        <f>F191+1</f>
        <v>47.5</v>
      </c>
      <c r="G192" s="26">
        <f>G191</f>
        <v>0.6</v>
      </c>
      <c r="J192" s="3"/>
      <c r="K192" s="4"/>
      <c r="M192" s="3"/>
      <c r="N192" s="4"/>
    </row>
    <row r="193" spans="1:14" x14ac:dyDescent="0.2">
      <c r="A193" s="6">
        <f>A190</f>
        <v>47</v>
      </c>
      <c r="B193" s="63">
        <f>B192</f>
        <v>47.5</v>
      </c>
      <c r="C193" s="27">
        <f>C190</f>
        <v>0.6</v>
      </c>
      <c r="F193" s="5">
        <f>F192</f>
        <v>47.5</v>
      </c>
      <c r="G193" s="27">
        <f>G190</f>
        <v>0.6</v>
      </c>
      <c r="J193" s="5"/>
      <c r="K193" s="6"/>
      <c r="M193" s="5"/>
      <c r="N193" s="6"/>
    </row>
    <row r="194" spans="1:14" x14ac:dyDescent="0.2">
      <c r="A194" s="2">
        <f>A190+1</f>
        <v>48</v>
      </c>
      <c r="B194" s="61">
        <f>A194-0.5</f>
        <v>47.5</v>
      </c>
      <c r="C194" s="25">
        <f>'s4'!$B$5</f>
        <v>0.6</v>
      </c>
      <c r="F194" s="1">
        <f>A194-0.5</f>
        <v>47.5</v>
      </c>
      <c r="G194" s="25">
        <f>'s4'!$B$5</f>
        <v>0.6</v>
      </c>
      <c r="J194" s="1">
        <f>J190+1</f>
        <v>48</v>
      </c>
      <c r="K194" s="2">
        <f>IF(k_2&lt;=n,axis_2,100)</f>
        <v>100</v>
      </c>
      <c r="M194" s="1">
        <f>M190+1</f>
        <v>48</v>
      </c>
      <c r="N194" s="2">
        <f>IF(AND(AND(A&lt;=k_2,k_2&lt;=B),k_2&lt;=n),axis_2,100)</f>
        <v>100</v>
      </c>
    </row>
    <row r="195" spans="1:14" x14ac:dyDescent="0.2">
      <c r="A195" s="4">
        <f>A194</f>
        <v>48</v>
      </c>
      <c r="B195" s="62">
        <f>B194</f>
        <v>47.5</v>
      </c>
      <c r="C195">
        <f>axis_2+IF(k_2&lt;=n,BINOMDIST(k_2,n,p,FALSE),0)</f>
        <v>0.6</v>
      </c>
      <c r="F195" s="3">
        <f>F194</f>
        <v>47.5</v>
      </c>
      <c r="G195" s="26">
        <f>axis_2+IF(AND(AND(A&lt;=k_2,k_2&lt;=B),k_2&lt;=n),BINOMDIST(k_2,n,p,FALSE),0)</f>
        <v>0.6</v>
      </c>
      <c r="J195" s="3"/>
      <c r="K195" s="4"/>
      <c r="M195" s="3"/>
      <c r="N195" s="4"/>
    </row>
    <row r="196" spans="1:14" x14ac:dyDescent="0.2">
      <c r="A196" s="4">
        <f>A194</f>
        <v>48</v>
      </c>
      <c r="B196" s="62">
        <f>B195+1</f>
        <v>48.5</v>
      </c>
      <c r="C196" s="26">
        <f>C195</f>
        <v>0.6</v>
      </c>
      <c r="F196" s="3">
        <f>F195+1</f>
        <v>48.5</v>
      </c>
      <c r="G196" s="26">
        <f>G195</f>
        <v>0.6</v>
      </c>
      <c r="J196" s="3"/>
      <c r="K196" s="4"/>
      <c r="M196" s="3"/>
      <c r="N196" s="4"/>
    </row>
    <row r="197" spans="1:14" x14ac:dyDescent="0.2">
      <c r="A197" s="6">
        <f>A194</f>
        <v>48</v>
      </c>
      <c r="B197" s="63">
        <f>B196</f>
        <v>48.5</v>
      </c>
      <c r="C197" s="27">
        <f>C194</f>
        <v>0.6</v>
      </c>
      <c r="F197" s="5">
        <f>F196</f>
        <v>48.5</v>
      </c>
      <c r="G197" s="27">
        <f>G194</f>
        <v>0.6</v>
      </c>
      <c r="J197" s="5"/>
      <c r="K197" s="6"/>
      <c r="M197" s="5"/>
      <c r="N197" s="6"/>
    </row>
    <row r="198" spans="1:14" x14ac:dyDescent="0.2">
      <c r="A198" s="2">
        <f>A194+1</f>
        <v>49</v>
      </c>
      <c r="B198" s="61">
        <f>A198-0.5</f>
        <v>48.5</v>
      </c>
      <c r="C198" s="25">
        <f>'s4'!$B$5</f>
        <v>0.6</v>
      </c>
      <c r="F198" s="1">
        <f>A198-0.5</f>
        <v>48.5</v>
      </c>
      <c r="G198" s="25">
        <f>'s4'!$B$5</f>
        <v>0.6</v>
      </c>
      <c r="J198" s="1">
        <f>J194+1</f>
        <v>49</v>
      </c>
      <c r="K198" s="2">
        <f>IF(k_2&lt;=n,axis_2,100)</f>
        <v>100</v>
      </c>
      <c r="M198" s="1">
        <f>M194+1</f>
        <v>49</v>
      </c>
      <c r="N198" s="2">
        <f>IF(AND(AND(A&lt;=k_2,k_2&lt;=B),k_2&lt;=n),axis_2,100)</f>
        <v>100</v>
      </c>
    </row>
    <row r="199" spans="1:14" x14ac:dyDescent="0.2">
      <c r="A199" s="4">
        <f>A198</f>
        <v>49</v>
      </c>
      <c r="B199" s="62">
        <f>B198</f>
        <v>48.5</v>
      </c>
      <c r="C199">
        <f>axis_2+IF(k_2&lt;=n,BINOMDIST(k_2,n,p,FALSE),0)</f>
        <v>0.6</v>
      </c>
      <c r="F199" s="3">
        <f>F198</f>
        <v>48.5</v>
      </c>
      <c r="G199" s="26">
        <f>axis_2+IF(AND(AND(A&lt;=k_2,k_2&lt;=B),k_2&lt;=n),BINOMDIST(k_2,n,p,FALSE),0)</f>
        <v>0.6</v>
      </c>
      <c r="J199" s="3"/>
      <c r="K199" s="4"/>
      <c r="M199" s="3"/>
      <c r="N199" s="4"/>
    </row>
    <row r="200" spans="1:14" x14ac:dyDescent="0.2">
      <c r="A200" s="4">
        <f>A198</f>
        <v>49</v>
      </c>
      <c r="B200" s="62">
        <f>B199+1</f>
        <v>49.5</v>
      </c>
      <c r="C200" s="26">
        <f>C199</f>
        <v>0.6</v>
      </c>
      <c r="F200" s="3">
        <f>F199+1</f>
        <v>49.5</v>
      </c>
      <c r="G200" s="26">
        <f>G199</f>
        <v>0.6</v>
      </c>
      <c r="J200" s="3"/>
      <c r="K200" s="4"/>
      <c r="M200" s="3"/>
      <c r="N200" s="4"/>
    </row>
    <row r="201" spans="1:14" x14ac:dyDescent="0.2">
      <c r="A201" s="6">
        <f>A198</f>
        <v>49</v>
      </c>
      <c r="B201" s="63">
        <f>B200</f>
        <v>49.5</v>
      </c>
      <c r="C201" s="27">
        <f>C198</f>
        <v>0.6</v>
      </c>
      <c r="F201" s="5">
        <f>F200</f>
        <v>49.5</v>
      </c>
      <c r="G201" s="27">
        <f>G198</f>
        <v>0.6</v>
      </c>
      <c r="J201" s="5"/>
      <c r="K201" s="6"/>
      <c r="M201" s="5"/>
      <c r="N201" s="6"/>
    </row>
    <row r="202" spans="1:14" x14ac:dyDescent="0.2">
      <c r="A202" s="2">
        <f>A198+1</f>
        <v>50</v>
      </c>
      <c r="B202" s="61">
        <f>A202-0.5</f>
        <v>49.5</v>
      </c>
      <c r="C202" s="25">
        <f>'s4'!$B$5</f>
        <v>0.6</v>
      </c>
      <c r="F202" s="1">
        <f>A202-0.5</f>
        <v>49.5</v>
      </c>
      <c r="G202" s="25">
        <f>'s4'!$B$5</f>
        <v>0.6</v>
      </c>
      <c r="J202" s="1">
        <f>J198+1</f>
        <v>50</v>
      </c>
      <c r="K202" s="2">
        <f>IF(k_2&lt;=n,axis_2,100)</f>
        <v>100</v>
      </c>
      <c r="M202" s="1">
        <f>M198+1</f>
        <v>50</v>
      </c>
      <c r="N202" s="2">
        <f>IF(AND(AND(A&lt;=k_2,k_2&lt;=B),k_2&lt;=n),axis_2,100)</f>
        <v>100</v>
      </c>
    </row>
    <row r="203" spans="1:14" x14ac:dyDescent="0.2">
      <c r="A203" s="4">
        <f>A202</f>
        <v>50</v>
      </c>
      <c r="B203" s="62">
        <f>B202</f>
        <v>49.5</v>
      </c>
      <c r="C203">
        <f>axis_2+IF(k_2&lt;=n,BINOMDIST(k_2,n,p,FALSE),0)</f>
        <v>0.6</v>
      </c>
      <c r="F203" s="3">
        <f>F202</f>
        <v>49.5</v>
      </c>
      <c r="G203" s="26">
        <f>axis_2+IF(AND(AND(A&lt;=k_2,k_2&lt;=B),k_2&lt;=n),BINOMDIST(k_2,n,p,FALSE),0)</f>
        <v>0.6</v>
      </c>
      <c r="J203" s="3"/>
      <c r="K203" s="4"/>
      <c r="M203" s="3"/>
      <c r="N203" s="4"/>
    </row>
    <row r="204" spans="1:14" x14ac:dyDescent="0.2">
      <c r="A204" s="4">
        <f>A202</f>
        <v>50</v>
      </c>
      <c r="B204" s="62">
        <f>B203+1</f>
        <v>50.5</v>
      </c>
      <c r="C204" s="26">
        <f>C203</f>
        <v>0.6</v>
      </c>
      <c r="F204" s="3">
        <f>F203+1</f>
        <v>50.5</v>
      </c>
      <c r="G204" s="26">
        <f>G203</f>
        <v>0.6</v>
      </c>
      <c r="J204" s="3"/>
      <c r="K204" s="4"/>
      <c r="M204" s="3"/>
      <c r="N204" s="4"/>
    </row>
    <row r="205" spans="1:14" x14ac:dyDescent="0.2">
      <c r="A205" s="6">
        <f>A202</f>
        <v>50</v>
      </c>
      <c r="B205" s="63">
        <f>B204</f>
        <v>50.5</v>
      </c>
      <c r="C205" s="27">
        <f>C202</f>
        <v>0.6</v>
      </c>
      <c r="F205" s="5">
        <f>F204</f>
        <v>50.5</v>
      </c>
      <c r="G205" s="27">
        <f>G202</f>
        <v>0.6</v>
      </c>
      <c r="J205" s="5"/>
      <c r="K205" s="6"/>
      <c r="M205" s="5"/>
      <c r="N205" s="6"/>
    </row>
  </sheetData>
  <phoneticPr fontId="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1"/>
  <sheetViews>
    <sheetView zoomScale="75" workbookViewId="0"/>
  </sheetViews>
  <sheetFormatPr defaultRowHeight="18" x14ac:dyDescent="0.25"/>
  <cols>
    <col min="2" max="2" width="18.5703125" bestFit="1" customWidth="1"/>
    <col min="9" max="9" width="7.42578125" style="54" customWidth="1"/>
  </cols>
  <sheetData>
    <row r="1" spans="1:9" x14ac:dyDescent="0.25">
      <c r="A1" t="s">
        <v>8</v>
      </c>
    </row>
    <row r="2" spans="1:9" x14ac:dyDescent="0.25">
      <c r="I2" s="45"/>
    </row>
    <row r="3" spans="1:9" x14ac:dyDescent="0.25">
      <c r="I3" s="55"/>
    </row>
    <row r="4" spans="1:9" x14ac:dyDescent="0.25">
      <c r="D4" s="51">
        <v>0.55000000000000004</v>
      </c>
      <c r="F4" s="52">
        <f>B6</f>
        <v>7.5</v>
      </c>
      <c r="G4" s="53">
        <f>'s2'!D4</f>
        <v>0.55000000000000004</v>
      </c>
      <c r="I4" s="56"/>
    </row>
    <row r="5" spans="1:9" x14ac:dyDescent="0.25">
      <c r="B5" s="8" t="s">
        <v>35</v>
      </c>
      <c r="I5" s="41"/>
    </row>
    <row r="6" spans="1:9" x14ac:dyDescent="0.25">
      <c r="B6" s="18">
        <f>'3'!U9</f>
        <v>7.5</v>
      </c>
      <c r="D6" s="51">
        <v>0.56999999999999995</v>
      </c>
      <c r="F6" s="16">
        <f>B6-B10</f>
        <v>5.2087121525220805</v>
      </c>
      <c r="G6" s="2">
        <f>'s2'!D6</f>
        <v>0.56999999999999995</v>
      </c>
    </row>
    <row r="7" spans="1:9" x14ac:dyDescent="0.25">
      <c r="F7" s="17">
        <f>B6+B10</f>
        <v>9.7912878474779195</v>
      </c>
      <c r="G7" s="6">
        <f>'s2'!D6</f>
        <v>0.56999999999999995</v>
      </c>
    </row>
    <row r="9" spans="1:9" x14ac:dyDescent="0.25">
      <c r="B9" s="8" t="s">
        <v>36</v>
      </c>
      <c r="D9" s="40"/>
    </row>
    <row r="10" spans="1:9" x14ac:dyDescent="0.25">
      <c r="B10" s="18">
        <f>'3'!U16</f>
        <v>2.2912878474779199</v>
      </c>
      <c r="D10" s="40"/>
    </row>
    <row r="11" spans="1:9" x14ac:dyDescent="0.25">
      <c r="D11" s="40"/>
    </row>
    <row r="12" spans="1:9" x14ac:dyDescent="0.25">
      <c r="D12" s="51">
        <v>0.05</v>
      </c>
      <c r="F12" s="52">
        <v>0</v>
      </c>
      <c r="G12" s="53">
        <f>'s2'!D12</f>
        <v>0.05</v>
      </c>
    </row>
    <row r="14" spans="1:9" x14ac:dyDescent="0.25">
      <c r="D14" s="51">
        <v>7.0000000000000007E-2</v>
      </c>
      <c r="F14" s="16">
        <v>-1</v>
      </c>
      <c r="G14" s="2">
        <f>'s2'!D14</f>
        <v>7.0000000000000007E-2</v>
      </c>
    </row>
    <row r="15" spans="1:9" x14ac:dyDescent="0.25">
      <c r="F15" s="17">
        <v>1</v>
      </c>
      <c r="G15" s="6">
        <f>'s2'!D14</f>
        <v>7.0000000000000007E-2</v>
      </c>
    </row>
    <row r="30" spans="9:9" x14ac:dyDescent="0.25">
      <c r="I30" s="42"/>
    </row>
    <row r="31" spans="9:9" x14ac:dyDescent="0.25">
      <c r="I31" s="42"/>
    </row>
  </sheetData>
  <phoneticPr fontId="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67"/>
  <sheetViews>
    <sheetView zoomScaleNormal="100" workbookViewId="0"/>
  </sheetViews>
  <sheetFormatPr defaultRowHeight="12.75" x14ac:dyDescent="0.2"/>
  <cols>
    <col min="1" max="1" width="9.140625" style="19"/>
    <col min="2" max="3" width="9.140625" style="9"/>
    <col min="4" max="5" width="9.140625" style="19"/>
    <col min="6" max="6" width="9.28515625" style="10" bestFit="1" customWidth="1"/>
    <col min="7" max="7" width="9.140625" style="9"/>
    <col min="8" max="8" width="13.7109375" style="9" customWidth="1"/>
    <col min="9" max="16384" width="9.140625" style="9"/>
  </cols>
  <sheetData>
    <row r="1" spans="1:12" x14ac:dyDescent="0.2">
      <c r="A1" s="19" t="s">
        <v>0</v>
      </c>
      <c r="D1" s="19" t="s">
        <v>12</v>
      </c>
    </row>
    <row r="2" spans="1:12" x14ac:dyDescent="0.2">
      <c r="A2" s="19">
        <v>-4</v>
      </c>
      <c r="B2" s="19">
        <f t="shared" ref="B2:B65" si="0">axis_2+NORMDIST(A2,$H$8,$H$15,FALSE)</f>
        <v>0.60000058991306005</v>
      </c>
      <c r="D2" s="19">
        <v>-4</v>
      </c>
      <c r="E2" s="19">
        <f t="shared" ref="E2:E65" si="1">IF(D2&lt;A-0.5,A-0.5,IF(D2&gt;B+0.5,B+0.5,D2))</f>
        <v>4.5</v>
      </c>
      <c r="F2" s="19">
        <f t="shared" ref="F2:F65" si="2">axis_2+IF(AND(A-0.5&lt;=E2,E2&lt;=B+0.5),NORMDIST(E2,$H$8,$H$15,FALSE),0)</f>
        <v>0.67388869581845023</v>
      </c>
      <c r="H2" s="60" t="s">
        <v>9</v>
      </c>
      <c r="I2" s="60" t="s">
        <v>10</v>
      </c>
    </row>
    <row r="3" spans="1:12" x14ac:dyDescent="0.2">
      <c r="A3" s="19">
        <v>-3</v>
      </c>
      <c r="B3" s="19">
        <f t="shared" si="0"/>
        <v>0.60000479444514565</v>
      </c>
      <c r="D3" s="19">
        <v>-3.9</v>
      </c>
      <c r="E3" s="19">
        <f t="shared" si="1"/>
        <v>4.5</v>
      </c>
      <c r="F3" s="19">
        <f t="shared" si="2"/>
        <v>0.67388869581845023</v>
      </c>
      <c r="H3" s="60">
        <f>A</f>
        <v>5</v>
      </c>
      <c r="I3" s="60">
        <f>B</f>
        <v>10</v>
      </c>
    </row>
    <row r="4" spans="1:12" x14ac:dyDescent="0.2">
      <c r="A4" s="19">
        <v>-2</v>
      </c>
      <c r="B4" s="19">
        <f t="shared" si="0"/>
        <v>0.6000322081617594</v>
      </c>
      <c r="D4" s="19">
        <v>-3.8</v>
      </c>
      <c r="E4" s="19">
        <f t="shared" si="1"/>
        <v>4.5</v>
      </c>
      <c r="F4" s="19">
        <f t="shared" si="2"/>
        <v>0.67388869581845023</v>
      </c>
    </row>
    <row r="5" spans="1:12" x14ac:dyDescent="0.2">
      <c r="A5" s="19">
        <v>-1</v>
      </c>
      <c r="B5" s="19">
        <f t="shared" si="0"/>
        <v>0.60017884251345999</v>
      </c>
      <c r="D5" s="19">
        <v>-3.7</v>
      </c>
      <c r="E5" s="19">
        <f t="shared" si="1"/>
        <v>4.5</v>
      </c>
      <c r="F5" s="19">
        <f t="shared" si="2"/>
        <v>0.67388869581845023</v>
      </c>
    </row>
    <row r="6" spans="1:12" x14ac:dyDescent="0.2">
      <c r="A6" s="19">
        <v>0</v>
      </c>
      <c r="B6" s="19">
        <f t="shared" si="0"/>
        <v>0.6008208292660624</v>
      </c>
      <c r="D6" s="19">
        <v>-3.6</v>
      </c>
      <c r="E6" s="19">
        <f t="shared" si="1"/>
        <v>4.5</v>
      </c>
      <c r="F6" s="19">
        <f t="shared" si="2"/>
        <v>0.67388869581845023</v>
      </c>
      <c r="H6" s="9" t="str">
        <f>'3'!U5</f>
        <v xml:space="preserve"> Várható érték:</v>
      </c>
    </row>
    <row r="7" spans="1:12" x14ac:dyDescent="0.2">
      <c r="A7" s="19">
        <v>1</v>
      </c>
      <c r="B7" s="19">
        <f t="shared" si="0"/>
        <v>0.60311395363367726</v>
      </c>
      <c r="D7" s="19">
        <v>-3.5</v>
      </c>
      <c r="E7" s="19">
        <f t="shared" si="1"/>
        <v>4.5</v>
      </c>
      <c r="F7" s="19">
        <f t="shared" si="2"/>
        <v>0.67388869581845023</v>
      </c>
      <c r="H7" s="9" t="str">
        <f>'3'!U7</f>
        <v>n p</v>
      </c>
      <c r="K7" s="9" t="s">
        <v>11</v>
      </c>
    </row>
    <row r="8" spans="1:12" x14ac:dyDescent="0.2">
      <c r="A8" s="19">
        <v>2</v>
      </c>
      <c r="B8" s="19">
        <f t="shared" si="0"/>
        <v>0.60976447038219372</v>
      </c>
      <c r="D8" s="19">
        <v>-3.4</v>
      </c>
      <c r="E8" s="19">
        <f t="shared" si="1"/>
        <v>4.5</v>
      </c>
      <c r="F8" s="19">
        <f t="shared" si="2"/>
        <v>0.67388869581845023</v>
      </c>
      <c r="H8" s="9">
        <f>'3'!U9</f>
        <v>7.5</v>
      </c>
      <c r="K8" s="1">
        <f>A-0.5</f>
        <v>4.5</v>
      </c>
      <c r="L8" s="22">
        <f>axis_2</f>
        <v>0.6</v>
      </c>
    </row>
    <row r="9" spans="1:12" x14ac:dyDescent="0.2">
      <c r="A9" s="19">
        <v>3</v>
      </c>
      <c r="B9" s="19">
        <f t="shared" si="0"/>
        <v>0.62530827149605384</v>
      </c>
      <c r="D9" s="19">
        <v>-3.3</v>
      </c>
      <c r="E9" s="19">
        <f t="shared" si="1"/>
        <v>4.5</v>
      </c>
      <c r="F9" s="19">
        <f t="shared" si="2"/>
        <v>0.67388869581845023</v>
      </c>
      <c r="K9" s="3">
        <f>K8</f>
        <v>4.5</v>
      </c>
      <c r="L9" s="23">
        <f>axis_2+NORMDIST(K9,H8,H15,FALSE)</f>
        <v>0.67388869581845023</v>
      </c>
    </row>
    <row r="10" spans="1:12" x14ac:dyDescent="0.2">
      <c r="A10" s="19">
        <v>4</v>
      </c>
      <c r="B10" s="19">
        <f t="shared" si="0"/>
        <v>0.6542192515923273</v>
      </c>
      <c r="D10" s="19">
        <v>-3.2</v>
      </c>
      <c r="E10" s="19">
        <f t="shared" si="1"/>
        <v>4.5</v>
      </c>
      <c r="F10" s="19">
        <f t="shared" si="2"/>
        <v>0.67388869581845023</v>
      </c>
      <c r="K10" s="3"/>
      <c r="L10" s="23"/>
    </row>
    <row r="11" spans="1:12" x14ac:dyDescent="0.2">
      <c r="A11" s="19">
        <v>5</v>
      </c>
      <c r="B11" s="19">
        <f t="shared" si="0"/>
        <v>0.69601117704450499</v>
      </c>
      <c r="D11" s="19">
        <v>-3.1</v>
      </c>
      <c r="E11" s="19">
        <f t="shared" si="1"/>
        <v>4.5</v>
      </c>
      <c r="F11" s="19">
        <f t="shared" si="2"/>
        <v>0.67388869581845023</v>
      </c>
      <c r="K11" s="3">
        <f>B+0.5</f>
        <v>10.5</v>
      </c>
      <c r="L11" s="23">
        <f>axis_2</f>
        <v>0.6</v>
      </c>
    </row>
    <row r="12" spans="1:12" x14ac:dyDescent="0.2">
      <c r="A12" s="19">
        <v>6</v>
      </c>
      <c r="B12" s="19">
        <f t="shared" si="0"/>
        <v>0.74052943845410912</v>
      </c>
      <c r="D12" s="19">
        <v>-3</v>
      </c>
      <c r="E12" s="19">
        <f t="shared" si="1"/>
        <v>4.5</v>
      </c>
      <c r="F12" s="19">
        <f t="shared" si="2"/>
        <v>0.67388869581845023</v>
      </c>
      <c r="K12" s="5">
        <f>K11</f>
        <v>10.5</v>
      </c>
      <c r="L12" s="24">
        <f>axis_2+NORMDIST(K12,H8,H15,FALSE)</f>
        <v>0.67388869581845023</v>
      </c>
    </row>
    <row r="13" spans="1:12" x14ac:dyDescent="0.2">
      <c r="A13" s="19">
        <v>7</v>
      </c>
      <c r="B13" s="19">
        <f t="shared" si="0"/>
        <v>0.77001610768776751</v>
      </c>
      <c r="D13" s="19">
        <v>-2.9</v>
      </c>
      <c r="E13" s="19">
        <f t="shared" si="1"/>
        <v>4.5</v>
      </c>
      <c r="F13" s="19">
        <f t="shared" si="2"/>
        <v>0.67388869581845023</v>
      </c>
      <c r="H13" s="9" t="str">
        <f>'3'!U12</f>
        <v>Szórás:</v>
      </c>
    </row>
    <row r="14" spans="1:12" x14ac:dyDescent="0.2">
      <c r="A14" s="19">
        <v>8</v>
      </c>
      <c r="B14" s="19">
        <f t="shared" si="0"/>
        <v>0.77001610768776751</v>
      </c>
      <c r="D14" s="19">
        <v>-2.8</v>
      </c>
      <c r="E14" s="19">
        <f t="shared" si="1"/>
        <v>4.5</v>
      </c>
      <c r="F14" s="19">
        <f t="shared" si="2"/>
        <v>0.67388869581845023</v>
      </c>
      <c r="H14" s="9" t="str">
        <f>'3'!U14</f>
        <v>sqrt ( n p ( 1 - p ) )</v>
      </c>
    </row>
    <row r="15" spans="1:12" x14ac:dyDescent="0.2">
      <c r="A15" s="19">
        <v>9</v>
      </c>
      <c r="B15" s="19">
        <f t="shared" si="0"/>
        <v>0.74052943845410912</v>
      </c>
      <c r="D15" s="19">
        <v>-2.7</v>
      </c>
      <c r="E15" s="19">
        <f t="shared" si="1"/>
        <v>4.5</v>
      </c>
      <c r="F15" s="19">
        <f t="shared" si="2"/>
        <v>0.67388869581845023</v>
      </c>
      <c r="H15" s="9">
        <f>'3'!U16</f>
        <v>2.2912878474779199</v>
      </c>
    </row>
    <row r="16" spans="1:12" x14ac:dyDescent="0.2">
      <c r="A16" s="19">
        <v>10</v>
      </c>
      <c r="B16" s="19">
        <f t="shared" si="0"/>
        <v>0.69601117704450499</v>
      </c>
      <c r="D16" s="19">
        <v>-2.6</v>
      </c>
      <c r="E16" s="19">
        <f t="shared" si="1"/>
        <v>4.5</v>
      </c>
      <c r="F16" s="19">
        <f t="shared" si="2"/>
        <v>0.67388869581845023</v>
      </c>
    </row>
    <row r="17" spans="1:12" x14ac:dyDescent="0.2">
      <c r="A17" s="19">
        <v>11</v>
      </c>
      <c r="B17" s="19">
        <f t="shared" si="0"/>
        <v>0.6542192515923273</v>
      </c>
      <c r="D17" s="19">
        <v>-2.5</v>
      </c>
      <c r="E17" s="19">
        <f t="shared" si="1"/>
        <v>4.5</v>
      </c>
      <c r="F17" s="19">
        <f t="shared" si="2"/>
        <v>0.67388869581845023</v>
      </c>
      <c r="K17" s="1">
        <f>A-0.5</f>
        <v>4.5</v>
      </c>
      <c r="L17" s="22">
        <f>axis_2</f>
        <v>0.6</v>
      </c>
    </row>
    <row r="18" spans="1:12" x14ac:dyDescent="0.2">
      <c r="A18" s="19">
        <v>12</v>
      </c>
      <c r="B18" s="19">
        <f t="shared" si="0"/>
        <v>0.62530827149605384</v>
      </c>
      <c r="D18" s="19">
        <v>-2.4</v>
      </c>
      <c r="E18" s="19">
        <f t="shared" si="1"/>
        <v>4.5</v>
      </c>
      <c r="F18" s="19">
        <f t="shared" si="2"/>
        <v>0.67388869581845023</v>
      </c>
      <c r="K18" s="3"/>
      <c r="L18" s="4"/>
    </row>
    <row r="19" spans="1:12" x14ac:dyDescent="0.2">
      <c r="A19" s="19">
        <v>13</v>
      </c>
      <c r="B19" s="19">
        <f t="shared" si="0"/>
        <v>0.60976447038219372</v>
      </c>
      <c r="D19" s="19">
        <v>-2.2999999999999998</v>
      </c>
      <c r="E19" s="19">
        <f t="shared" si="1"/>
        <v>4.5</v>
      </c>
      <c r="F19" s="19">
        <f t="shared" si="2"/>
        <v>0.67388869581845023</v>
      </c>
      <c r="K19" s="5">
        <f>B+0.5</f>
        <v>10.5</v>
      </c>
      <c r="L19" s="24">
        <f>axis_2</f>
        <v>0.6</v>
      </c>
    </row>
    <row r="20" spans="1:12" x14ac:dyDescent="0.2">
      <c r="A20" s="19">
        <v>14</v>
      </c>
      <c r="B20" s="19">
        <f t="shared" si="0"/>
        <v>0.60311395363367726</v>
      </c>
      <c r="D20" s="19">
        <v>-2.2000000000000002</v>
      </c>
      <c r="E20" s="19">
        <f t="shared" si="1"/>
        <v>4.5</v>
      </c>
      <c r="F20" s="19">
        <f t="shared" si="2"/>
        <v>0.67388869581845023</v>
      </c>
    </row>
    <row r="21" spans="1:12" x14ac:dyDescent="0.2">
      <c r="A21" s="19">
        <v>15</v>
      </c>
      <c r="B21" s="19">
        <f t="shared" si="0"/>
        <v>0.6008208292660624</v>
      </c>
      <c r="D21" s="19">
        <v>-2.1</v>
      </c>
      <c r="E21" s="19">
        <f t="shared" si="1"/>
        <v>4.5</v>
      </c>
      <c r="F21" s="19">
        <f t="shared" si="2"/>
        <v>0.67388869581845023</v>
      </c>
    </row>
    <row r="22" spans="1:12" x14ac:dyDescent="0.2">
      <c r="A22" s="19">
        <v>16</v>
      </c>
      <c r="B22" s="19">
        <f t="shared" si="0"/>
        <v>0.60017884251345999</v>
      </c>
      <c r="D22" s="19">
        <v>-2</v>
      </c>
      <c r="E22" s="19">
        <f t="shared" si="1"/>
        <v>4.5</v>
      </c>
      <c r="F22" s="19">
        <f t="shared" si="2"/>
        <v>0.67388869581845023</v>
      </c>
    </row>
    <row r="23" spans="1:12" x14ac:dyDescent="0.2">
      <c r="A23" s="19">
        <v>17</v>
      </c>
      <c r="B23" s="19">
        <f t="shared" si="0"/>
        <v>0.6000322081617594</v>
      </c>
      <c r="D23" s="19">
        <v>-1.9</v>
      </c>
      <c r="E23" s="19">
        <f t="shared" si="1"/>
        <v>4.5</v>
      </c>
      <c r="F23" s="19">
        <f t="shared" si="2"/>
        <v>0.67388869581845023</v>
      </c>
    </row>
    <row r="24" spans="1:12" x14ac:dyDescent="0.2">
      <c r="A24" s="19">
        <v>18</v>
      </c>
      <c r="B24" s="19">
        <f t="shared" si="0"/>
        <v>0.60000479444514565</v>
      </c>
      <c r="D24" s="19">
        <v>-1.8</v>
      </c>
      <c r="E24" s="19">
        <f t="shared" si="1"/>
        <v>4.5</v>
      </c>
      <c r="F24" s="19">
        <f t="shared" si="2"/>
        <v>0.67388869581845023</v>
      </c>
    </row>
    <row r="25" spans="1:12" x14ac:dyDescent="0.2">
      <c r="A25" s="19">
        <v>19</v>
      </c>
      <c r="B25" s="19">
        <f t="shared" si="0"/>
        <v>0.60000058991306005</v>
      </c>
      <c r="D25" s="19">
        <v>-1.7</v>
      </c>
      <c r="E25" s="19">
        <f t="shared" si="1"/>
        <v>4.5</v>
      </c>
      <c r="F25" s="19">
        <f t="shared" si="2"/>
        <v>0.67388869581845023</v>
      </c>
    </row>
    <row r="26" spans="1:12" x14ac:dyDescent="0.2">
      <c r="A26" s="19">
        <v>20</v>
      </c>
      <c r="B26" s="19">
        <f t="shared" si="0"/>
        <v>0.60000005999497952</v>
      </c>
      <c r="D26" s="19">
        <v>-1.6</v>
      </c>
      <c r="E26" s="19">
        <f t="shared" si="1"/>
        <v>4.5</v>
      </c>
      <c r="F26" s="19">
        <f t="shared" si="2"/>
        <v>0.67388869581845023</v>
      </c>
    </row>
    <row r="27" spans="1:12" x14ac:dyDescent="0.2">
      <c r="A27" s="19">
        <v>21</v>
      </c>
      <c r="B27" s="19">
        <f t="shared" si="0"/>
        <v>0.60000000504334927</v>
      </c>
      <c r="D27" s="19">
        <v>-1.5</v>
      </c>
      <c r="E27" s="19">
        <f t="shared" si="1"/>
        <v>4.5</v>
      </c>
      <c r="F27" s="19">
        <f t="shared" si="2"/>
        <v>0.67388869581845023</v>
      </c>
    </row>
    <row r="28" spans="1:12" x14ac:dyDescent="0.2">
      <c r="A28" s="19">
        <v>22</v>
      </c>
      <c r="B28" s="19">
        <f t="shared" si="0"/>
        <v>0.60000000035042933</v>
      </c>
      <c r="D28" s="19">
        <v>-1.4</v>
      </c>
      <c r="E28" s="19">
        <f t="shared" si="1"/>
        <v>4.5</v>
      </c>
      <c r="F28" s="19">
        <f t="shared" si="2"/>
        <v>0.67388869581845023</v>
      </c>
    </row>
    <row r="29" spans="1:12" x14ac:dyDescent="0.2">
      <c r="A29" s="19">
        <v>23</v>
      </c>
      <c r="B29" s="19">
        <f t="shared" si="0"/>
        <v>0.6000000000201261</v>
      </c>
      <c r="D29" s="19">
        <v>-1.3</v>
      </c>
      <c r="E29" s="19">
        <f t="shared" si="1"/>
        <v>4.5</v>
      </c>
      <c r="F29" s="19">
        <f t="shared" si="2"/>
        <v>0.67388869581845023</v>
      </c>
    </row>
    <row r="30" spans="1:12" x14ac:dyDescent="0.2">
      <c r="A30" s="19">
        <v>24</v>
      </c>
      <c r="B30" s="19">
        <f t="shared" si="0"/>
        <v>0.60000000000095544</v>
      </c>
      <c r="D30" s="19">
        <v>-1.2</v>
      </c>
      <c r="E30" s="19">
        <f t="shared" si="1"/>
        <v>4.5</v>
      </c>
      <c r="F30" s="19">
        <f t="shared" si="2"/>
        <v>0.67388869581845023</v>
      </c>
    </row>
    <row r="31" spans="1:12" x14ac:dyDescent="0.2">
      <c r="A31" s="19">
        <v>25</v>
      </c>
      <c r="B31" s="19">
        <f t="shared" si="0"/>
        <v>0.6000000000000375</v>
      </c>
      <c r="D31" s="19">
        <v>-1.1000000000000001</v>
      </c>
      <c r="E31" s="19">
        <f t="shared" si="1"/>
        <v>4.5</v>
      </c>
      <c r="F31" s="19">
        <f t="shared" si="2"/>
        <v>0.67388869581845023</v>
      </c>
    </row>
    <row r="32" spans="1:12" x14ac:dyDescent="0.2">
      <c r="A32" s="19">
        <v>26</v>
      </c>
      <c r="B32" s="19">
        <f t="shared" si="0"/>
        <v>0.6000000000000012</v>
      </c>
      <c r="D32" s="19">
        <v>-1</v>
      </c>
      <c r="E32" s="19">
        <f t="shared" si="1"/>
        <v>4.5</v>
      </c>
      <c r="F32" s="19">
        <f t="shared" si="2"/>
        <v>0.67388869581845023</v>
      </c>
    </row>
    <row r="33" spans="1:6" x14ac:dyDescent="0.2">
      <c r="A33" s="19">
        <v>27</v>
      </c>
      <c r="B33" s="19">
        <f t="shared" si="0"/>
        <v>0.6</v>
      </c>
      <c r="D33" s="19">
        <v>-0.9</v>
      </c>
      <c r="E33" s="19">
        <f t="shared" si="1"/>
        <v>4.5</v>
      </c>
      <c r="F33" s="19">
        <f t="shared" si="2"/>
        <v>0.67388869581845023</v>
      </c>
    </row>
    <row r="34" spans="1:6" x14ac:dyDescent="0.2">
      <c r="A34" s="19">
        <v>28</v>
      </c>
      <c r="B34" s="19">
        <f t="shared" si="0"/>
        <v>0.6</v>
      </c>
      <c r="D34" s="19">
        <v>-0.8</v>
      </c>
      <c r="E34" s="19">
        <f t="shared" si="1"/>
        <v>4.5</v>
      </c>
      <c r="F34" s="19">
        <f t="shared" si="2"/>
        <v>0.67388869581845023</v>
      </c>
    </row>
    <row r="35" spans="1:6" x14ac:dyDescent="0.2">
      <c r="A35" s="19">
        <v>29</v>
      </c>
      <c r="B35" s="19">
        <f t="shared" si="0"/>
        <v>0.6</v>
      </c>
      <c r="D35" s="19">
        <v>-0.7</v>
      </c>
      <c r="E35" s="19">
        <f t="shared" si="1"/>
        <v>4.5</v>
      </c>
      <c r="F35" s="19">
        <f t="shared" si="2"/>
        <v>0.67388869581845023</v>
      </c>
    </row>
    <row r="36" spans="1:6" x14ac:dyDescent="0.2">
      <c r="A36" s="19">
        <v>30</v>
      </c>
      <c r="B36" s="19">
        <f t="shared" si="0"/>
        <v>0.6</v>
      </c>
      <c r="D36" s="19">
        <v>-0.6</v>
      </c>
      <c r="E36" s="19">
        <f t="shared" si="1"/>
        <v>4.5</v>
      </c>
      <c r="F36" s="19">
        <f t="shared" si="2"/>
        <v>0.67388869581845023</v>
      </c>
    </row>
    <row r="37" spans="1:6" x14ac:dyDescent="0.2">
      <c r="A37" s="19">
        <v>31</v>
      </c>
      <c r="B37" s="19">
        <f t="shared" si="0"/>
        <v>0.6</v>
      </c>
      <c r="D37" s="19">
        <v>-0.5</v>
      </c>
      <c r="E37" s="19">
        <f t="shared" si="1"/>
        <v>4.5</v>
      </c>
      <c r="F37" s="19">
        <f t="shared" si="2"/>
        <v>0.67388869581845023</v>
      </c>
    </row>
    <row r="38" spans="1:6" x14ac:dyDescent="0.2">
      <c r="A38" s="19">
        <v>32</v>
      </c>
      <c r="B38" s="19">
        <f t="shared" si="0"/>
        <v>0.6</v>
      </c>
      <c r="D38" s="19">
        <v>-0.4</v>
      </c>
      <c r="E38" s="19">
        <f t="shared" si="1"/>
        <v>4.5</v>
      </c>
      <c r="F38" s="19">
        <f t="shared" si="2"/>
        <v>0.67388869581845023</v>
      </c>
    </row>
    <row r="39" spans="1:6" x14ac:dyDescent="0.2">
      <c r="A39" s="19">
        <v>33</v>
      </c>
      <c r="B39" s="19">
        <f t="shared" si="0"/>
        <v>0.6</v>
      </c>
      <c r="D39" s="19">
        <v>-0.3</v>
      </c>
      <c r="E39" s="19">
        <f t="shared" si="1"/>
        <v>4.5</v>
      </c>
      <c r="F39" s="19">
        <f t="shared" si="2"/>
        <v>0.67388869581845023</v>
      </c>
    </row>
    <row r="40" spans="1:6" x14ac:dyDescent="0.2">
      <c r="A40" s="19">
        <v>34</v>
      </c>
      <c r="B40" s="19">
        <f t="shared" si="0"/>
        <v>0.6</v>
      </c>
      <c r="D40" s="19">
        <v>-0.2</v>
      </c>
      <c r="E40" s="19">
        <f t="shared" si="1"/>
        <v>4.5</v>
      </c>
      <c r="F40" s="19">
        <f t="shared" si="2"/>
        <v>0.67388869581845023</v>
      </c>
    </row>
    <row r="41" spans="1:6" x14ac:dyDescent="0.2">
      <c r="A41" s="19">
        <v>35</v>
      </c>
      <c r="B41" s="19">
        <f t="shared" si="0"/>
        <v>0.6</v>
      </c>
      <c r="D41" s="19">
        <v>-0.1</v>
      </c>
      <c r="E41" s="19">
        <f t="shared" si="1"/>
        <v>4.5</v>
      </c>
      <c r="F41" s="19">
        <f t="shared" si="2"/>
        <v>0.67388869581845023</v>
      </c>
    </row>
    <row r="42" spans="1:6" x14ac:dyDescent="0.2">
      <c r="A42" s="19">
        <v>36</v>
      </c>
      <c r="B42" s="19">
        <f t="shared" si="0"/>
        <v>0.6</v>
      </c>
      <c r="D42" s="19">
        <v>0</v>
      </c>
      <c r="E42" s="19">
        <f t="shared" si="1"/>
        <v>4.5</v>
      </c>
      <c r="F42" s="19">
        <f t="shared" si="2"/>
        <v>0.67388869581845023</v>
      </c>
    </row>
    <row r="43" spans="1:6" x14ac:dyDescent="0.2">
      <c r="A43" s="19">
        <v>37</v>
      </c>
      <c r="B43" s="19">
        <f t="shared" si="0"/>
        <v>0.6</v>
      </c>
      <c r="D43" s="19">
        <v>0.1</v>
      </c>
      <c r="E43" s="19">
        <f t="shared" si="1"/>
        <v>4.5</v>
      </c>
      <c r="F43" s="19">
        <f t="shared" si="2"/>
        <v>0.67388869581845023</v>
      </c>
    </row>
    <row r="44" spans="1:6" x14ac:dyDescent="0.2">
      <c r="A44" s="19">
        <v>38</v>
      </c>
      <c r="B44" s="19">
        <f t="shared" si="0"/>
        <v>0.6</v>
      </c>
      <c r="D44" s="19">
        <v>0.2</v>
      </c>
      <c r="E44" s="19">
        <f t="shared" si="1"/>
        <v>4.5</v>
      </c>
      <c r="F44" s="19">
        <f t="shared" si="2"/>
        <v>0.67388869581845023</v>
      </c>
    </row>
    <row r="45" spans="1:6" x14ac:dyDescent="0.2">
      <c r="A45" s="19">
        <v>39</v>
      </c>
      <c r="B45" s="19">
        <f t="shared" si="0"/>
        <v>0.6</v>
      </c>
      <c r="D45" s="19">
        <v>0.3</v>
      </c>
      <c r="E45" s="19">
        <f t="shared" si="1"/>
        <v>4.5</v>
      </c>
      <c r="F45" s="19">
        <f t="shared" si="2"/>
        <v>0.67388869581845023</v>
      </c>
    </row>
    <row r="46" spans="1:6" x14ac:dyDescent="0.2">
      <c r="A46" s="19">
        <v>40</v>
      </c>
      <c r="B46" s="19">
        <f t="shared" si="0"/>
        <v>0.6</v>
      </c>
      <c r="D46" s="19">
        <v>0.4</v>
      </c>
      <c r="E46" s="19">
        <f t="shared" si="1"/>
        <v>4.5</v>
      </c>
      <c r="F46" s="19">
        <f t="shared" si="2"/>
        <v>0.67388869581845023</v>
      </c>
    </row>
    <row r="47" spans="1:6" x14ac:dyDescent="0.2">
      <c r="A47" s="19">
        <v>41</v>
      </c>
      <c r="B47" s="19">
        <f t="shared" si="0"/>
        <v>0.6</v>
      </c>
      <c r="D47" s="19">
        <v>0.5</v>
      </c>
      <c r="E47" s="19">
        <f t="shared" si="1"/>
        <v>4.5</v>
      </c>
      <c r="F47" s="19">
        <f t="shared" si="2"/>
        <v>0.67388869581845023</v>
      </c>
    </row>
    <row r="48" spans="1:6" x14ac:dyDescent="0.2">
      <c r="A48" s="19">
        <v>42</v>
      </c>
      <c r="B48" s="19">
        <f t="shared" si="0"/>
        <v>0.6</v>
      </c>
      <c r="D48" s="19">
        <v>0.6</v>
      </c>
      <c r="E48" s="19">
        <f t="shared" si="1"/>
        <v>4.5</v>
      </c>
      <c r="F48" s="19">
        <f t="shared" si="2"/>
        <v>0.67388869581845023</v>
      </c>
    </row>
    <row r="49" spans="1:6" x14ac:dyDescent="0.2">
      <c r="A49" s="19">
        <v>43</v>
      </c>
      <c r="B49" s="19">
        <f t="shared" si="0"/>
        <v>0.6</v>
      </c>
      <c r="D49" s="19">
        <v>0.7</v>
      </c>
      <c r="E49" s="19">
        <f t="shared" si="1"/>
        <v>4.5</v>
      </c>
      <c r="F49" s="19">
        <f t="shared" si="2"/>
        <v>0.67388869581845023</v>
      </c>
    </row>
    <row r="50" spans="1:6" x14ac:dyDescent="0.2">
      <c r="A50" s="19">
        <v>44</v>
      </c>
      <c r="B50" s="19">
        <f t="shared" si="0"/>
        <v>0.6</v>
      </c>
      <c r="D50" s="19">
        <v>0.8</v>
      </c>
      <c r="E50" s="19">
        <f t="shared" si="1"/>
        <v>4.5</v>
      </c>
      <c r="F50" s="19">
        <f t="shared" si="2"/>
        <v>0.67388869581845023</v>
      </c>
    </row>
    <row r="51" spans="1:6" x14ac:dyDescent="0.2">
      <c r="A51" s="19">
        <v>45</v>
      </c>
      <c r="B51" s="19">
        <f t="shared" si="0"/>
        <v>0.6</v>
      </c>
      <c r="D51" s="19">
        <v>0.9</v>
      </c>
      <c r="E51" s="19">
        <f t="shared" si="1"/>
        <v>4.5</v>
      </c>
      <c r="F51" s="19">
        <f t="shared" si="2"/>
        <v>0.67388869581845023</v>
      </c>
    </row>
    <row r="52" spans="1:6" x14ac:dyDescent="0.2">
      <c r="A52" s="19">
        <v>46</v>
      </c>
      <c r="B52" s="19">
        <f t="shared" si="0"/>
        <v>0.6</v>
      </c>
      <c r="D52" s="19">
        <v>1</v>
      </c>
      <c r="E52" s="19">
        <f t="shared" si="1"/>
        <v>4.5</v>
      </c>
      <c r="F52" s="19">
        <f t="shared" si="2"/>
        <v>0.67388869581845023</v>
      </c>
    </row>
    <row r="53" spans="1:6" x14ac:dyDescent="0.2">
      <c r="A53" s="19">
        <v>47</v>
      </c>
      <c r="B53" s="19">
        <f t="shared" si="0"/>
        <v>0.6</v>
      </c>
      <c r="D53" s="19">
        <v>1.1000000000000001</v>
      </c>
      <c r="E53" s="19">
        <f t="shared" si="1"/>
        <v>4.5</v>
      </c>
      <c r="F53" s="19">
        <f t="shared" si="2"/>
        <v>0.67388869581845023</v>
      </c>
    </row>
    <row r="54" spans="1:6" x14ac:dyDescent="0.2">
      <c r="A54" s="19">
        <v>48</v>
      </c>
      <c r="B54" s="19">
        <f t="shared" si="0"/>
        <v>0.6</v>
      </c>
      <c r="D54" s="19">
        <v>1.2</v>
      </c>
      <c r="E54" s="19">
        <f t="shared" si="1"/>
        <v>4.5</v>
      </c>
      <c r="F54" s="19">
        <f t="shared" si="2"/>
        <v>0.67388869581845023</v>
      </c>
    </row>
    <row r="55" spans="1:6" x14ac:dyDescent="0.2">
      <c r="A55" s="19">
        <v>49</v>
      </c>
      <c r="B55" s="19">
        <f t="shared" si="0"/>
        <v>0.6</v>
      </c>
      <c r="D55" s="19">
        <v>1.3</v>
      </c>
      <c r="E55" s="19">
        <f t="shared" si="1"/>
        <v>4.5</v>
      </c>
      <c r="F55" s="19">
        <f t="shared" si="2"/>
        <v>0.67388869581845023</v>
      </c>
    </row>
    <row r="56" spans="1:6" x14ac:dyDescent="0.2">
      <c r="A56" s="19">
        <v>50</v>
      </c>
      <c r="B56" s="19">
        <f t="shared" si="0"/>
        <v>0.6</v>
      </c>
      <c r="D56" s="19">
        <v>1.4</v>
      </c>
      <c r="E56" s="19">
        <f t="shared" si="1"/>
        <v>4.5</v>
      </c>
      <c r="F56" s="19">
        <f t="shared" si="2"/>
        <v>0.67388869581845023</v>
      </c>
    </row>
    <row r="57" spans="1:6" x14ac:dyDescent="0.2">
      <c r="A57" s="19">
        <v>51</v>
      </c>
      <c r="B57" s="19">
        <f t="shared" si="0"/>
        <v>0.6</v>
      </c>
      <c r="D57" s="19">
        <v>1.5</v>
      </c>
      <c r="E57" s="19">
        <f t="shared" si="1"/>
        <v>4.5</v>
      </c>
      <c r="F57" s="19">
        <f t="shared" si="2"/>
        <v>0.67388869581845023</v>
      </c>
    </row>
    <row r="58" spans="1:6" x14ac:dyDescent="0.2">
      <c r="A58" s="19">
        <v>52</v>
      </c>
      <c r="B58" s="19">
        <f t="shared" si="0"/>
        <v>0.6</v>
      </c>
      <c r="D58" s="19">
        <v>1.6</v>
      </c>
      <c r="E58" s="19">
        <f t="shared" si="1"/>
        <v>4.5</v>
      </c>
      <c r="F58" s="19">
        <f t="shared" si="2"/>
        <v>0.67388869581845023</v>
      </c>
    </row>
    <row r="59" spans="1:6" x14ac:dyDescent="0.2">
      <c r="A59" s="19">
        <v>53</v>
      </c>
      <c r="B59" s="19">
        <f t="shared" si="0"/>
        <v>0.6</v>
      </c>
      <c r="D59" s="19">
        <v>1.7</v>
      </c>
      <c r="E59" s="19">
        <f t="shared" si="1"/>
        <v>4.5</v>
      </c>
      <c r="F59" s="19">
        <f t="shared" si="2"/>
        <v>0.67388869581845023</v>
      </c>
    </row>
    <row r="60" spans="1:6" x14ac:dyDescent="0.2">
      <c r="A60" s="19">
        <v>54</v>
      </c>
      <c r="B60" s="19">
        <f t="shared" si="0"/>
        <v>0.6</v>
      </c>
      <c r="D60" s="19">
        <v>1.8</v>
      </c>
      <c r="E60" s="19">
        <f t="shared" si="1"/>
        <v>4.5</v>
      </c>
      <c r="F60" s="19">
        <f t="shared" si="2"/>
        <v>0.67388869581845023</v>
      </c>
    </row>
    <row r="61" spans="1:6" x14ac:dyDescent="0.2">
      <c r="A61" s="19">
        <v>55</v>
      </c>
      <c r="B61" s="19">
        <f t="shared" si="0"/>
        <v>0.6</v>
      </c>
      <c r="D61" s="19">
        <v>1.9</v>
      </c>
      <c r="E61" s="19">
        <f t="shared" si="1"/>
        <v>4.5</v>
      </c>
      <c r="F61" s="19">
        <f t="shared" si="2"/>
        <v>0.67388869581845023</v>
      </c>
    </row>
    <row r="62" spans="1:6" x14ac:dyDescent="0.2">
      <c r="A62" s="19">
        <v>56</v>
      </c>
      <c r="B62" s="19">
        <f t="shared" si="0"/>
        <v>0.6</v>
      </c>
      <c r="D62" s="19">
        <v>2</v>
      </c>
      <c r="E62" s="19">
        <f t="shared" si="1"/>
        <v>4.5</v>
      </c>
      <c r="F62" s="19">
        <f t="shared" si="2"/>
        <v>0.67388869581845023</v>
      </c>
    </row>
    <row r="63" spans="1:6" x14ac:dyDescent="0.2">
      <c r="A63" s="19">
        <v>57</v>
      </c>
      <c r="B63" s="19">
        <f t="shared" si="0"/>
        <v>0.6</v>
      </c>
      <c r="D63" s="19">
        <v>2.1</v>
      </c>
      <c r="E63" s="19">
        <f t="shared" si="1"/>
        <v>4.5</v>
      </c>
      <c r="F63" s="19">
        <f t="shared" si="2"/>
        <v>0.67388869581845023</v>
      </c>
    </row>
    <row r="64" spans="1:6" x14ac:dyDescent="0.2">
      <c r="A64" s="19">
        <v>58</v>
      </c>
      <c r="B64" s="19">
        <f t="shared" si="0"/>
        <v>0.6</v>
      </c>
      <c r="D64" s="19">
        <v>2.2000000000000002</v>
      </c>
      <c r="E64" s="19">
        <f t="shared" si="1"/>
        <v>4.5</v>
      </c>
      <c r="F64" s="19">
        <f t="shared" si="2"/>
        <v>0.67388869581845023</v>
      </c>
    </row>
    <row r="65" spans="1:6" x14ac:dyDescent="0.2">
      <c r="A65" s="19">
        <v>59</v>
      </c>
      <c r="B65" s="19">
        <f t="shared" si="0"/>
        <v>0.6</v>
      </c>
      <c r="D65" s="19">
        <v>2.2999999999999998</v>
      </c>
      <c r="E65" s="19">
        <f t="shared" si="1"/>
        <v>4.5</v>
      </c>
      <c r="F65" s="19">
        <f t="shared" si="2"/>
        <v>0.67388869581845023</v>
      </c>
    </row>
    <row r="66" spans="1:6" x14ac:dyDescent="0.2">
      <c r="A66" s="19">
        <v>60</v>
      </c>
      <c r="B66" s="19">
        <f t="shared" ref="B66:B129" si="3">axis_2+NORMDIST(A66,$H$8,$H$15,FALSE)</f>
        <v>0.6</v>
      </c>
      <c r="D66" s="19">
        <v>2.4</v>
      </c>
      <c r="E66" s="19">
        <f t="shared" ref="E66:E129" si="4">IF(D66&lt;A-0.5,A-0.5,IF(D66&gt;B+0.5,B+0.5,D66))</f>
        <v>4.5</v>
      </c>
      <c r="F66" s="19">
        <f t="shared" ref="F66:F129" si="5">axis_2+IF(AND(A-0.5&lt;=E66,E66&lt;=B+0.5),NORMDIST(E66,$H$8,$H$15,FALSE),0)</f>
        <v>0.67388869581845023</v>
      </c>
    </row>
    <row r="67" spans="1:6" x14ac:dyDescent="0.2">
      <c r="A67" s="19">
        <v>61</v>
      </c>
      <c r="B67" s="19">
        <f t="shared" si="3"/>
        <v>0.6</v>
      </c>
      <c r="D67" s="19">
        <v>2.5</v>
      </c>
      <c r="E67" s="19">
        <f t="shared" si="4"/>
        <v>4.5</v>
      </c>
      <c r="F67" s="19">
        <f t="shared" si="5"/>
        <v>0.67388869581845023</v>
      </c>
    </row>
    <row r="68" spans="1:6" x14ac:dyDescent="0.2">
      <c r="A68" s="19">
        <v>62</v>
      </c>
      <c r="B68" s="19">
        <f t="shared" si="3"/>
        <v>0.6</v>
      </c>
      <c r="D68" s="19">
        <v>2.6</v>
      </c>
      <c r="E68" s="19">
        <f t="shared" si="4"/>
        <v>4.5</v>
      </c>
      <c r="F68" s="19">
        <f t="shared" si="5"/>
        <v>0.67388869581845023</v>
      </c>
    </row>
    <row r="69" spans="1:6" x14ac:dyDescent="0.2">
      <c r="A69" s="19">
        <v>63</v>
      </c>
      <c r="B69" s="19">
        <f t="shared" si="3"/>
        <v>0.6</v>
      </c>
      <c r="D69" s="19">
        <v>2.7</v>
      </c>
      <c r="E69" s="19">
        <f t="shared" si="4"/>
        <v>4.5</v>
      </c>
      <c r="F69" s="19">
        <f t="shared" si="5"/>
        <v>0.67388869581845023</v>
      </c>
    </row>
    <row r="70" spans="1:6" x14ac:dyDescent="0.2">
      <c r="A70" s="19">
        <v>64</v>
      </c>
      <c r="B70" s="19">
        <f t="shared" si="3"/>
        <v>0.6</v>
      </c>
      <c r="D70" s="19">
        <v>2.8</v>
      </c>
      <c r="E70" s="19">
        <f t="shared" si="4"/>
        <v>4.5</v>
      </c>
      <c r="F70" s="19">
        <f t="shared" si="5"/>
        <v>0.67388869581845023</v>
      </c>
    </row>
    <row r="71" spans="1:6" x14ac:dyDescent="0.2">
      <c r="A71" s="19">
        <v>65</v>
      </c>
      <c r="B71" s="19">
        <f t="shared" si="3"/>
        <v>0.6</v>
      </c>
      <c r="D71" s="19">
        <v>2.9</v>
      </c>
      <c r="E71" s="19">
        <f t="shared" si="4"/>
        <v>4.5</v>
      </c>
      <c r="F71" s="19">
        <f t="shared" si="5"/>
        <v>0.67388869581845023</v>
      </c>
    </row>
    <row r="72" spans="1:6" x14ac:dyDescent="0.2">
      <c r="A72" s="19">
        <v>66</v>
      </c>
      <c r="B72" s="19">
        <f t="shared" si="3"/>
        <v>0.6</v>
      </c>
      <c r="D72" s="19">
        <v>3</v>
      </c>
      <c r="E72" s="19">
        <f t="shared" si="4"/>
        <v>4.5</v>
      </c>
      <c r="F72" s="19">
        <f t="shared" si="5"/>
        <v>0.67388869581845023</v>
      </c>
    </row>
    <row r="73" spans="1:6" x14ac:dyDescent="0.2">
      <c r="A73" s="19">
        <v>67</v>
      </c>
      <c r="B73" s="19">
        <f t="shared" si="3"/>
        <v>0.6</v>
      </c>
      <c r="D73" s="19">
        <v>3.1</v>
      </c>
      <c r="E73" s="19">
        <f t="shared" si="4"/>
        <v>4.5</v>
      </c>
      <c r="F73" s="19">
        <f t="shared" si="5"/>
        <v>0.67388869581845023</v>
      </c>
    </row>
    <row r="74" spans="1:6" x14ac:dyDescent="0.2">
      <c r="A74" s="19">
        <v>68</v>
      </c>
      <c r="B74" s="19">
        <f t="shared" si="3"/>
        <v>0.6</v>
      </c>
      <c r="D74" s="19">
        <v>3.2</v>
      </c>
      <c r="E74" s="19">
        <f t="shared" si="4"/>
        <v>4.5</v>
      </c>
      <c r="F74" s="19">
        <f t="shared" si="5"/>
        <v>0.67388869581845023</v>
      </c>
    </row>
    <row r="75" spans="1:6" x14ac:dyDescent="0.2">
      <c r="A75" s="19">
        <v>69</v>
      </c>
      <c r="B75" s="19">
        <f t="shared" si="3"/>
        <v>0.6</v>
      </c>
      <c r="D75" s="19">
        <v>3.3</v>
      </c>
      <c r="E75" s="19">
        <f t="shared" si="4"/>
        <v>4.5</v>
      </c>
      <c r="F75" s="19">
        <f t="shared" si="5"/>
        <v>0.67388869581845023</v>
      </c>
    </row>
    <row r="76" spans="1:6" x14ac:dyDescent="0.2">
      <c r="A76" s="19">
        <v>70</v>
      </c>
      <c r="B76" s="19">
        <f t="shared" si="3"/>
        <v>0.6</v>
      </c>
      <c r="D76" s="19">
        <v>3.4</v>
      </c>
      <c r="E76" s="19">
        <f t="shared" si="4"/>
        <v>4.5</v>
      </c>
      <c r="F76" s="19">
        <f t="shared" si="5"/>
        <v>0.67388869581845023</v>
      </c>
    </row>
    <row r="77" spans="1:6" x14ac:dyDescent="0.2">
      <c r="A77" s="19">
        <v>71</v>
      </c>
      <c r="B77" s="19">
        <f t="shared" si="3"/>
        <v>0.6</v>
      </c>
      <c r="D77" s="19">
        <v>3.5</v>
      </c>
      <c r="E77" s="19">
        <f t="shared" si="4"/>
        <v>4.5</v>
      </c>
      <c r="F77" s="19">
        <f t="shared" si="5"/>
        <v>0.67388869581845023</v>
      </c>
    </row>
    <row r="78" spans="1:6" x14ac:dyDescent="0.2">
      <c r="A78" s="19">
        <v>72</v>
      </c>
      <c r="B78" s="19">
        <f t="shared" si="3"/>
        <v>0.6</v>
      </c>
      <c r="D78" s="19">
        <v>3.6</v>
      </c>
      <c r="E78" s="19">
        <f t="shared" si="4"/>
        <v>4.5</v>
      </c>
      <c r="F78" s="19">
        <f t="shared" si="5"/>
        <v>0.67388869581845023</v>
      </c>
    </row>
    <row r="79" spans="1:6" x14ac:dyDescent="0.2">
      <c r="A79" s="19">
        <v>73</v>
      </c>
      <c r="B79" s="19">
        <f t="shared" si="3"/>
        <v>0.6</v>
      </c>
      <c r="D79" s="19">
        <v>3.7</v>
      </c>
      <c r="E79" s="19">
        <f t="shared" si="4"/>
        <v>4.5</v>
      </c>
      <c r="F79" s="19">
        <f t="shared" si="5"/>
        <v>0.67388869581845023</v>
      </c>
    </row>
    <row r="80" spans="1:6" x14ac:dyDescent="0.2">
      <c r="A80" s="19">
        <v>74</v>
      </c>
      <c r="B80" s="19">
        <f t="shared" si="3"/>
        <v>0.6</v>
      </c>
      <c r="D80" s="19">
        <v>3.8</v>
      </c>
      <c r="E80" s="19">
        <f t="shared" si="4"/>
        <v>4.5</v>
      </c>
      <c r="F80" s="19">
        <f t="shared" si="5"/>
        <v>0.67388869581845023</v>
      </c>
    </row>
    <row r="81" spans="1:6" x14ac:dyDescent="0.2">
      <c r="A81" s="19">
        <v>75</v>
      </c>
      <c r="B81" s="19">
        <f t="shared" si="3"/>
        <v>0.6</v>
      </c>
      <c r="D81" s="19">
        <v>3.9</v>
      </c>
      <c r="E81" s="19">
        <f t="shared" si="4"/>
        <v>4.5</v>
      </c>
      <c r="F81" s="19">
        <f t="shared" si="5"/>
        <v>0.67388869581845023</v>
      </c>
    </row>
    <row r="82" spans="1:6" x14ac:dyDescent="0.2">
      <c r="A82" s="19">
        <v>76</v>
      </c>
      <c r="B82" s="19">
        <f t="shared" si="3"/>
        <v>0.6</v>
      </c>
      <c r="D82" s="19">
        <v>4</v>
      </c>
      <c r="E82" s="19">
        <f t="shared" si="4"/>
        <v>4.5</v>
      </c>
      <c r="F82" s="19">
        <f t="shared" si="5"/>
        <v>0.67388869581845023</v>
      </c>
    </row>
    <row r="83" spans="1:6" x14ac:dyDescent="0.2">
      <c r="A83" s="19">
        <v>77</v>
      </c>
      <c r="B83" s="19">
        <f t="shared" si="3"/>
        <v>0.6</v>
      </c>
      <c r="D83" s="19">
        <v>4.0999999999999996</v>
      </c>
      <c r="E83" s="19">
        <f t="shared" si="4"/>
        <v>4.5</v>
      </c>
      <c r="F83" s="19">
        <f t="shared" si="5"/>
        <v>0.67388869581845023</v>
      </c>
    </row>
    <row r="84" spans="1:6" x14ac:dyDescent="0.2">
      <c r="A84" s="19">
        <v>78</v>
      </c>
      <c r="B84" s="19">
        <f t="shared" si="3"/>
        <v>0.6</v>
      </c>
      <c r="D84" s="19">
        <v>4.2</v>
      </c>
      <c r="E84" s="19">
        <f t="shared" si="4"/>
        <v>4.5</v>
      </c>
      <c r="F84" s="19">
        <f t="shared" si="5"/>
        <v>0.67388869581845023</v>
      </c>
    </row>
    <row r="85" spans="1:6" x14ac:dyDescent="0.2">
      <c r="A85" s="19">
        <v>79</v>
      </c>
      <c r="B85" s="19">
        <f t="shared" si="3"/>
        <v>0.6</v>
      </c>
      <c r="D85" s="19">
        <v>4.3</v>
      </c>
      <c r="E85" s="19">
        <f t="shared" si="4"/>
        <v>4.5</v>
      </c>
      <c r="F85" s="19">
        <f t="shared" si="5"/>
        <v>0.67388869581845023</v>
      </c>
    </row>
    <row r="86" spans="1:6" x14ac:dyDescent="0.2">
      <c r="A86" s="19">
        <v>80</v>
      </c>
      <c r="B86" s="19">
        <f t="shared" si="3"/>
        <v>0.6</v>
      </c>
      <c r="D86" s="19">
        <v>4.4000000000000004</v>
      </c>
      <c r="E86" s="19">
        <f t="shared" si="4"/>
        <v>4.5</v>
      </c>
      <c r="F86" s="19">
        <f t="shared" si="5"/>
        <v>0.67388869581845023</v>
      </c>
    </row>
    <row r="87" spans="1:6" x14ac:dyDescent="0.2">
      <c r="A87" s="19">
        <v>81</v>
      </c>
      <c r="B87" s="19">
        <f t="shared" si="3"/>
        <v>0.6</v>
      </c>
      <c r="D87" s="19">
        <v>4.5</v>
      </c>
      <c r="E87" s="19">
        <f t="shared" si="4"/>
        <v>4.5</v>
      </c>
      <c r="F87" s="19">
        <f t="shared" si="5"/>
        <v>0.67388869581845023</v>
      </c>
    </row>
    <row r="88" spans="1:6" x14ac:dyDescent="0.2">
      <c r="A88" s="19">
        <v>82</v>
      </c>
      <c r="B88" s="19">
        <f t="shared" si="3"/>
        <v>0.6</v>
      </c>
      <c r="D88" s="19">
        <v>4.5999999999999996</v>
      </c>
      <c r="E88" s="19">
        <f t="shared" si="4"/>
        <v>4.5999999999999996</v>
      </c>
      <c r="F88" s="19">
        <f t="shared" si="5"/>
        <v>0.67815939963883753</v>
      </c>
    </row>
    <row r="89" spans="1:6" x14ac:dyDescent="0.2">
      <c r="A89" s="19">
        <v>83</v>
      </c>
      <c r="B89" s="19">
        <f t="shared" si="3"/>
        <v>0.6</v>
      </c>
      <c r="D89" s="19">
        <v>4.7</v>
      </c>
      <c r="E89" s="19">
        <f t="shared" si="4"/>
        <v>4.7</v>
      </c>
      <c r="F89" s="19">
        <f t="shared" si="5"/>
        <v>0.68251961649793669</v>
      </c>
    </row>
    <row r="90" spans="1:6" x14ac:dyDescent="0.2">
      <c r="A90" s="19">
        <v>84</v>
      </c>
      <c r="B90" s="19">
        <f t="shared" si="3"/>
        <v>0.6</v>
      </c>
      <c r="D90" s="19">
        <v>4.8</v>
      </c>
      <c r="E90" s="19">
        <f t="shared" si="4"/>
        <v>4.8</v>
      </c>
      <c r="F90" s="19">
        <f t="shared" si="5"/>
        <v>0.68695728257524602</v>
      </c>
    </row>
    <row r="91" spans="1:6" x14ac:dyDescent="0.2">
      <c r="A91" s="19">
        <v>85</v>
      </c>
      <c r="B91" s="19">
        <f t="shared" si="3"/>
        <v>0.6</v>
      </c>
      <c r="D91" s="19">
        <v>4.9000000000000004</v>
      </c>
      <c r="E91" s="19">
        <f t="shared" si="4"/>
        <v>4.9000000000000004</v>
      </c>
      <c r="F91" s="19">
        <f t="shared" si="5"/>
        <v>0.69145921943213173</v>
      </c>
    </row>
    <row r="92" spans="1:6" x14ac:dyDescent="0.2">
      <c r="A92" s="19">
        <v>86</v>
      </c>
      <c r="B92" s="19">
        <f t="shared" si="3"/>
        <v>0.6</v>
      </c>
      <c r="D92" s="19">
        <v>5</v>
      </c>
      <c r="E92" s="19">
        <f t="shared" si="4"/>
        <v>5</v>
      </c>
      <c r="F92" s="19">
        <f t="shared" si="5"/>
        <v>0.69601117704450499</v>
      </c>
    </row>
    <row r="93" spans="1:6" x14ac:dyDescent="0.2">
      <c r="A93" s="19">
        <v>87</v>
      </c>
      <c r="B93" s="19">
        <f t="shared" si="3"/>
        <v>0.6</v>
      </c>
      <c r="D93" s="19">
        <v>5.0999999999999996</v>
      </c>
      <c r="E93" s="19">
        <f t="shared" si="4"/>
        <v>5.0999999999999996</v>
      </c>
      <c r="F93" s="19">
        <f t="shared" si="5"/>
        <v>0.70059788955874347</v>
      </c>
    </row>
    <row r="94" spans="1:6" x14ac:dyDescent="0.2">
      <c r="A94" s="19">
        <v>88</v>
      </c>
      <c r="B94" s="19">
        <f t="shared" si="3"/>
        <v>0.6</v>
      </c>
      <c r="D94" s="19">
        <v>5.2</v>
      </c>
      <c r="E94" s="19">
        <f t="shared" si="4"/>
        <v>5.2</v>
      </c>
      <c r="F94" s="19">
        <f t="shared" si="5"/>
        <v>0.70520314377671489</v>
      </c>
    </row>
    <row r="95" spans="1:6" x14ac:dyDescent="0.2">
      <c r="A95" s="19">
        <v>89</v>
      </c>
      <c r="B95" s="19">
        <f t="shared" si="3"/>
        <v>0.6</v>
      </c>
      <c r="D95" s="19">
        <v>5.3</v>
      </c>
      <c r="E95" s="19">
        <f t="shared" si="4"/>
        <v>5.3</v>
      </c>
      <c r="F95" s="19">
        <f t="shared" si="5"/>
        <v>0.70980986020248182</v>
      </c>
    </row>
    <row r="96" spans="1:6" x14ac:dyDescent="0.2">
      <c r="A96" s="19">
        <v>90</v>
      </c>
      <c r="B96" s="19">
        <f t="shared" si="3"/>
        <v>0.6</v>
      </c>
      <c r="D96" s="19">
        <v>5.4</v>
      </c>
      <c r="E96" s="19">
        <f t="shared" si="4"/>
        <v>5.4</v>
      </c>
      <c r="F96" s="19">
        <f t="shared" si="5"/>
        <v>0.71440018630398372</v>
      </c>
    </row>
    <row r="97" spans="1:6" x14ac:dyDescent="0.2">
      <c r="A97" s="19">
        <v>91</v>
      </c>
      <c r="B97" s="19">
        <f t="shared" si="3"/>
        <v>0.6</v>
      </c>
      <c r="D97" s="19">
        <v>5.5</v>
      </c>
      <c r="E97" s="19">
        <f t="shared" si="4"/>
        <v>5.5</v>
      </c>
      <c r="F97" s="19">
        <f t="shared" si="5"/>
        <v>0.71895560146054371</v>
      </c>
    </row>
    <row r="98" spans="1:6" x14ac:dyDescent="0.2">
      <c r="A98" s="19">
        <v>92</v>
      </c>
      <c r="B98" s="19">
        <f t="shared" si="3"/>
        <v>0.6</v>
      </c>
      <c r="D98" s="19">
        <v>5.6</v>
      </c>
      <c r="E98" s="19">
        <f t="shared" si="4"/>
        <v>5.6</v>
      </c>
      <c r="F98" s="19">
        <f t="shared" si="5"/>
        <v>0.72345703288448937</v>
      </c>
    </row>
    <row r="99" spans="1:6" x14ac:dyDescent="0.2">
      <c r="A99" s="19">
        <v>93</v>
      </c>
      <c r="B99" s="19">
        <f t="shared" si="3"/>
        <v>0.6</v>
      </c>
      <c r="D99" s="19">
        <v>5.7</v>
      </c>
      <c r="E99" s="19">
        <f t="shared" si="4"/>
        <v>5.7</v>
      </c>
      <c r="F99" s="19">
        <f t="shared" si="5"/>
        <v>0.72788498162567927</v>
      </c>
    </row>
    <row r="100" spans="1:6" x14ac:dyDescent="0.2">
      <c r="A100" s="19">
        <v>94</v>
      </c>
      <c r="B100" s="19">
        <f t="shared" si="3"/>
        <v>0.6</v>
      </c>
      <c r="D100" s="19">
        <v>5.8</v>
      </c>
      <c r="E100" s="19">
        <f t="shared" si="4"/>
        <v>5.8</v>
      </c>
      <c r="F100" s="19">
        <f t="shared" si="5"/>
        <v>0.73221965759456298</v>
      </c>
    </row>
    <row r="101" spans="1:6" x14ac:dyDescent="0.2">
      <c r="A101" s="19">
        <v>95</v>
      </c>
      <c r="B101" s="19">
        <f t="shared" si="3"/>
        <v>0.6</v>
      </c>
      <c r="D101" s="19">
        <v>5.9</v>
      </c>
      <c r="E101" s="19">
        <f t="shared" si="4"/>
        <v>5.9</v>
      </c>
      <c r="F101" s="19">
        <f t="shared" si="5"/>
        <v>0.73644112237584647</v>
      </c>
    </row>
    <row r="102" spans="1:6" x14ac:dyDescent="0.2">
      <c r="A102" s="19">
        <v>96</v>
      </c>
      <c r="B102" s="19">
        <f t="shared" si="3"/>
        <v>0.6</v>
      </c>
      <c r="D102" s="19">
        <v>6</v>
      </c>
      <c r="E102" s="19">
        <f t="shared" si="4"/>
        <v>6</v>
      </c>
      <c r="F102" s="19">
        <f t="shared" si="5"/>
        <v>0.74052943845410912</v>
      </c>
    </row>
    <row r="103" spans="1:6" x14ac:dyDescent="0.2">
      <c r="A103" s="19">
        <v>97</v>
      </c>
      <c r="B103" s="19">
        <f t="shared" si="3"/>
        <v>0.6</v>
      </c>
      <c r="D103" s="19">
        <v>6.1</v>
      </c>
      <c r="E103" s="19">
        <f t="shared" si="4"/>
        <v>6.1</v>
      </c>
      <c r="F103" s="19">
        <f t="shared" si="5"/>
        <v>0.74446482333791808</v>
      </c>
    </row>
    <row r="104" spans="1:6" x14ac:dyDescent="0.2">
      <c r="A104" s="19">
        <v>98</v>
      </c>
      <c r="B104" s="19">
        <f t="shared" si="3"/>
        <v>0.6</v>
      </c>
      <c r="D104" s="19">
        <v>6.2</v>
      </c>
      <c r="E104" s="19">
        <f t="shared" si="4"/>
        <v>6.2</v>
      </c>
      <c r="F104" s="19">
        <f t="shared" si="5"/>
        <v>0.74822780695300972</v>
      </c>
    </row>
    <row r="105" spans="1:6" x14ac:dyDescent="0.2">
      <c r="A105" s="19">
        <v>99</v>
      </c>
      <c r="B105" s="19">
        <f t="shared" si="3"/>
        <v>0.6</v>
      </c>
      <c r="D105" s="19">
        <v>6.3</v>
      </c>
      <c r="E105" s="19">
        <f t="shared" si="4"/>
        <v>6.3</v>
      </c>
      <c r="F105" s="19">
        <f t="shared" si="5"/>
        <v>0.75179939058058842</v>
      </c>
    </row>
    <row r="106" spans="1:6" x14ac:dyDescent="0.2">
      <c r="A106" s="19">
        <v>100</v>
      </c>
      <c r="B106" s="19">
        <f t="shared" si="3"/>
        <v>0.6</v>
      </c>
      <c r="D106" s="19">
        <v>6.4</v>
      </c>
      <c r="E106" s="19">
        <f t="shared" si="4"/>
        <v>6.4</v>
      </c>
      <c r="F106" s="19">
        <f t="shared" si="5"/>
        <v>0.75516120554603461</v>
      </c>
    </row>
    <row r="107" spans="1:6" x14ac:dyDescent="0.2">
      <c r="A107" s="19">
        <v>101</v>
      </c>
      <c r="B107" s="19">
        <f t="shared" si="3"/>
        <v>0.6</v>
      </c>
      <c r="D107" s="19">
        <v>6.5</v>
      </c>
      <c r="E107" s="19">
        <f t="shared" si="4"/>
        <v>6.5</v>
      </c>
      <c r="F107" s="19">
        <f t="shared" si="5"/>
        <v>0.75829566981823127</v>
      </c>
    </row>
    <row r="108" spans="1:6" x14ac:dyDescent="0.2">
      <c r="A108" s="19">
        <v>102</v>
      </c>
      <c r="B108" s="19">
        <f t="shared" si="3"/>
        <v>0.6</v>
      </c>
      <c r="D108" s="19">
        <v>6.6</v>
      </c>
      <c r="E108" s="19">
        <f t="shared" si="4"/>
        <v>6.6</v>
      </c>
      <c r="F108" s="19">
        <f t="shared" si="5"/>
        <v>0.76118614066178214</v>
      </c>
    </row>
    <row r="109" spans="1:6" x14ac:dyDescent="0.2">
      <c r="A109" s="19">
        <v>103</v>
      </c>
      <c r="B109" s="19">
        <f t="shared" si="3"/>
        <v>0.6</v>
      </c>
      <c r="D109" s="19">
        <v>6.7</v>
      </c>
      <c r="E109" s="19">
        <f t="shared" si="4"/>
        <v>6.7</v>
      </c>
      <c r="F109" s="19">
        <f t="shared" si="5"/>
        <v>0.76381706149459772</v>
      </c>
    </row>
    <row r="110" spans="1:6" x14ac:dyDescent="0.2">
      <c r="A110" s="19">
        <v>104</v>
      </c>
      <c r="B110" s="19">
        <f t="shared" si="3"/>
        <v>0.6</v>
      </c>
      <c r="D110" s="19">
        <v>6.8</v>
      </c>
      <c r="E110" s="19">
        <f t="shared" si="4"/>
        <v>6.8</v>
      </c>
      <c r="F110" s="19">
        <f t="shared" si="5"/>
        <v>0.76617410114214524</v>
      </c>
    </row>
    <row r="111" spans="1:6" x14ac:dyDescent="0.2">
      <c r="A111" s="19">
        <v>105</v>
      </c>
      <c r="B111" s="19">
        <f t="shared" si="3"/>
        <v>0.6</v>
      </c>
      <c r="D111" s="19">
        <v>6.9</v>
      </c>
      <c r="E111" s="19">
        <f t="shared" si="4"/>
        <v>6.9</v>
      </c>
      <c r="F111" s="19">
        <f t="shared" si="5"/>
        <v>0.76824428374701725</v>
      </c>
    </row>
    <row r="112" spans="1:6" x14ac:dyDescent="0.2">
      <c r="A112" s="19">
        <v>106</v>
      </c>
      <c r="B112" s="19">
        <f t="shared" si="3"/>
        <v>0.6</v>
      </c>
      <c r="D112" s="19">
        <v>7</v>
      </c>
      <c r="E112" s="19">
        <f t="shared" si="4"/>
        <v>7</v>
      </c>
      <c r="F112" s="19">
        <f t="shared" si="5"/>
        <v>0.77001610768776751</v>
      </c>
    </row>
    <row r="113" spans="1:6" x14ac:dyDescent="0.2">
      <c r="A113" s="19">
        <v>107</v>
      </c>
      <c r="B113" s="19">
        <f t="shared" si="3"/>
        <v>0.6</v>
      </c>
      <c r="D113" s="19">
        <v>7.1</v>
      </c>
      <c r="E113" s="19">
        <f t="shared" si="4"/>
        <v>7.1</v>
      </c>
      <c r="F113" s="19">
        <f t="shared" si="5"/>
        <v>0.77147965198303525</v>
      </c>
    </row>
    <row r="114" spans="1:6" x14ac:dyDescent="0.2">
      <c r="A114" s="19">
        <v>108</v>
      </c>
      <c r="B114" s="19">
        <f t="shared" si="3"/>
        <v>0.6</v>
      </c>
      <c r="D114" s="19">
        <v>7.2</v>
      </c>
      <c r="E114" s="19">
        <f t="shared" si="4"/>
        <v>7.2</v>
      </c>
      <c r="F114" s="19">
        <f t="shared" si="5"/>
        <v>0.77262666880411845</v>
      </c>
    </row>
    <row r="115" spans="1:6" x14ac:dyDescent="0.2">
      <c r="A115" s="19">
        <v>109</v>
      </c>
      <c r="B115" s="19">
        <f t="shared" si="3"/>
        <v>0.6</v>
      </c>
      <c r="D115" s="19">
        <v>7.3</v>
      </c>
      <c r="E115" s="19">
        <f t="shared" si="4"/>
        <v>7.3</v>
      </c>
      <c r="F115" s="19">
        <f t="shared" si="5"/>
        <v>0.77345066088919368</v>
      </c>
    </row>
    <row r="116" spans="1:6" x14ac:dyDescent="0.2">
      <c r="A116" s="19">
        <v>110</v>
      </c>
      <c r="B116" s="19">
        <f t="shared" si="3"/>
        <v>0.6</v>
      </c>
      <c r="D116" s="19">
        <v>7.4</v>
      </c>
      <c r="E116" s="19">
        <f t="shared" si="4"/>
        <v>7.4</v>
      </c>
      <c r="F116" s="19">
        <f t="shared" si="5"/>
        <v>0.77394694284263243</v>
      </c>
    </row>
    <row r="117" spans="1:6" x14ac:dyDescent="0.2">
      <c r="A117" s="19">
        <v>111</v>
      </c>
      <c r="B117" s="19">
        <f t="shared" si="3"/>
        <v>0.6</v>
      </c>
      <c r="D117" s="19">
        <v>7.5</v>
      </c>
      <c r="E117" s="19">
        <f t="shared" si="4"/>
        <v>7.5</v>
      </c>
      <c r="F117" s="19">
        <f t="shared" si="5"/>
        <v>0.77411268551027268</v>
      </c>
    </row>
    <row r="118" spans="1:6" x14ac:dyDescent="0.2">
      <c r="A118" s="19">
        <v>112</v>
      </c>
      <c r="B118" s="19">
        <f t="shared" si="3"/>
        <v>0.6</v>
      </c>
      <c r="D118" s="19">
        <v>7.6</v>
      </c>
      <c r="E118" s="19">
        <f t="shared" si="4"/>
        <v>7.6</v>
      </c>
      <c r="F118" s="19">
        <f t="shared" si="5"/>
        <v>0.77394694284263243</v>
      </c>
    </row>
    <row r="119" spans="1:6" x14ac:dyDescent="0.2">
      <c r="A119" s="19">
        <v>113</v>
      </c>
      <c r="B119" s="19">
        <f t="shared" si="3"/>
        <v>0.6</v>
      </c>
      <c r="D119" s="19">
        <v>7.7</v>
      </c>
      <c r="E119" s="19">
        <f t="shared" si="4"/>
        <v>7.7</v>
      </c>
      <c r="F119" s="19">
        <f t="shared" si="5"/>
        <v>0.77345066088919368</v>
      </c>
    </row>
    <row r="120" spans="1:6" x14ac:dyDescent="0.2">
      <c r="A120" s="19">
        <v>114</v>
      </c>
      <c r="B120" s="19">
        <f t="shared" si="3"/>
        <v>0.6</v>
      </c>
      <c r="D120" s="19">
        <v>7.8</v>
      </c>
      <c r="E120" s="19">
        <f t="shared" si="4"/>
        <v>7.8</v>
      </c>
      <c r="F120" s="19">
        <f t="shared" si="5"/>
        <v>0.77262666880411845</v>
      </c>
    </row>
    <row r="121" spans="1:6" x14ac:dyDescent="0.2">
      <c r="A121" s="19">
        <v>115</v>
      </c>
      <c r="B121" s="19">
        <f t="shared" si="3"/>
        <v>0.6</v>
      </c>
      <c r="D121" s="19">
        <v>7.9</v>
      </c>
      <c r="E121" s="19">
        <f t="shared" si="4"/>
        <v>7.9</v>
      </c>
      <c r="F121" s="19">
        <f t="shared" si="5"/>
        <v>0.77147965198303525</v>
      </c>
    </row>
    <row r="122" spans="1:6" x14ac:dyDescent="0.2">
      <c r="A122" s="19">
        <v>116</v>
      </c>
      <c r="B122" s="19">
        <f t="shared" si="3"/>
        <v>0.6</v>
      </c>
      <c r="D122" s="19">
        <v>8</v>
      </c>
      <c r="E122" s="19">
        <f t="shared" si="4"/>
        <v>8</v>
      </c>
      <c r="F122" s="19">
        <f t="shared" si="5"/>
        <v>0.77001610768776751</v>
      </c>
    </row>
    <row r="123" spans="1:6" x14ac:dyDescent="0.2">
      <c r="A123" s="19">
        <v>117</v>
      </c>
      <c r="B123" s="19">
        <f t="shared" si="3"/>
        <v>0.6</v>
      </c>
      <c r="D123" s="19">
        <v>8.1</v>
      </c>
      <c r="E123" s="19">
        <f t="shared" si="4"/>
        <v>8.1</v>
      </c>
      <c r="F123" s="19">
        <f t="shared" si="5"/>
        <v>0.76824428374701725</v>
      </c>
    </row>
    <row r="124" spans="1:6" x14ac:dyDescent="0.2">
      <c r="A124" s="19">
        <v>118</v>
      </c>
      <c r="B124" s="19">
        <f t="shared" si="3"/>
        <v>0.6</v>
      </c>
      <c r="D124" s="19">
        <v>8.1999999999999993</v>
      </c>
      <c r="E124" s="19">
        <f t="shared" si="4"/>
        <v>8.1999999999999993</v>
      </c>
      <c r="F124" s="19">
        <f t="shared" si="5"/>
        <v>0.76617410114214535</v>
      </c>
    </row>
    <row r="125" spans="1:6" x14ac:dyDescent="0.2">
      <c r="A125" s="19">
        <v>119</v>
      </c>
      <c r="B125" s="19">
        <f t="shared" si="3"/>
        <v>0.6</v>
      </c>
      <c r="D125" s="19">
        <v>8.3000000000000007</v>
      </c>
      <c r="E125" s="19">
        <f t="shared" si="4"/>
        <v>8.3000000000000007</v>
      </c>
      <c r="F125" s="19">
        <f t="shared" si="5"/>
        <v>0.7638170614945976</v>
      </c>
    </row>
    <row r="126" spans="1:6" x14ac:dyDescent="0.2">
      <c r="A126" s="19">
        <v>120</v>
      </c>
      <c r="B126" s="19">
        <f t="shared" si="3"/>
        <v>0.6</v>
      </c>
      <c r="D126" s="19">
        <v>8.4</v>
      </c>
      <c r="E126" s="19">
        <f t="shared" si="4"/>
        <v>8.4</v>
      </c>
      <c r="F126" s="19">
        <f t="shared" si="5"/>
        <v>0.76118614066178214</v>
      </c>
    </row>
    <row r="127" spans="1:6" x14ac:dyDescent="0.2">
      <c r="A127" s="19">
        <v>121</v>
      </c>
      <c r="B127" s="19">
        <f t="shared" si="3"/>
        <v>0.6</v>
      </c>
      <c r="D127" s="19">
        <v>8.5</v>
      </c>
      <c r="E127" s="19">
        <f t="shared" si="4"/>
        <v>8.5</v>
      </c>
      <c r="F127" s="19">
        <f t="shared" si="5"/>
        <v>0.75829566981823127</v>
      </c>
    </row>
    <row r="128" spans="1:6" x14ac:dyDescent="0.2">
      <c r="A128" s="19">
        <v>122</v>
      </c>
      <c r="B128" s="19">
        <f t="shared" si="3"/>
        <v>0.6</v>
      </c>
      <c r="D128" s="19">
        <v>8.6</v>
      </c>
      <c r="E128" s="19">
        <f t="shared" si="4"/>
        <v>8.6</v>
      </c>
      <c r="F128" s="19">
        <f t="shared" si="5"/>
        <v>0.75516120554603461</v>
      </c>
    </row>
    <row r="129" spans="1:8" x14ac:dyDescent="0.2">
      <c r="A129" s="19">
        <v>123</v>
      </c>
      <c r="B129" s="19">
        <f t="shared" si="3"/>
        <v>0.6</v>
      </c>
      <c r="D129" s="19">
        <v>8.6999999999999993</v>
      </c>
      <c r="E129" s="19">
        <f t="shared" si="4"/>
        <v>8.6999999999999993</v>
      </c>
      <c r="F129" s="19">
        <f t="shared" si="5"/>
        <v>0.75179939058058842</v>
      </c>
    </row>
    <row r="130" spans="1:8" x14ac:dyDescent="0.2">
      <c r="A130" s="19">
        <v>124</v>
      </c>
      <c r="B130" s="19">
        <f t="shared" ref="B130:B193" si="6">axis_2+NORMDIST(A130,$H$8,$H$15,FALSE)</f>
        <v>0.6</v>
      </c>
      <c r="D130" s="19">
        <v>8.8000000000000007</v>
      </c>
      <c r="E130" s="19">
        <f t="shared" ref="E130:E193" si="7">IF(D130&lt;A-0.5,A-0.5,IF(D130&gt;B+0.5,B+0.5,D130))</f>
        <v>8.8000000000000007</v>
      </c>
      <c r="F130" s="19">
        <f t="shared" ref="F130:F193" si="8">axis_2+IF(AND(A-0.5&lt;=E130,E130&lt;=B+0.5),NORMDIST(E130,$H$8,$H$15,FALSE),0)</f>
        <v>0.74822780695300972</v>
      </c>
    </row>
    <row r="131" spans="1:8" x14ac:dyDescent="0.2">
      <c r="A131" s="19">
        <v>125</v>
      </c>
      <c r="B131" s="19">
        <f t="shared" si="6"/>
        <v>0.6</v>
      </c>
      <c r="D131" s="19">
        <v>8.9</v>
      </c>
      <c r="E131" s="19">
        <f t="shared" si="7"/>
        <v>8.9</v>
      </c>
      <c r="F131" s="19">
        <f t="shared" si="8"/>
        <v>0.74446482333791808</v>
      </c>
    </row>
    <row r="132" spans="1:8" x14ac:dyDescent="0.2">
      <c r="A132" s="19">
        <v>126</v>
      </c>
      <c r="B132" s="19">
        <f t="shared" si="6"/>
        <v>0.6</v>
      </c>
      <c r="D132" s="19">
        <v>9</v>
      </c>
      <c r="E132" s="19">
        <f t="shared" si="7"/>
        <v>9</v>
      </c>
      <c r="F132" s="19">
        <f t="shared" si="8"/>
        <v>0.74052943845410912</v>
      </c>
    </row>
    <row r="133" spans="1:8" x14ac:dyDescent="0.2">
      <c r="A133" s="19">
        <v>127</v>
      </c>
      <c r="B133" s="19">
        <f t="shared" si="6"/>
        <v>0.6</v>
      </c>
      <c r="D133" s="19">
        <v>9.1</v>
      </c>
      <c r="E133" s="19">
        <f t="shared" si="7"/>
        <v>9.1</v>
      </c>
      <c r="F133" s="19">
        <f t="shared" si="8"/>
        <v>0.73644112237584647</v>
      </c>
    </row>
    <row r="134" spans="1:8" x14ac:dyDescent="0.2">
      <c r="A134" s="19">
        <v>128</v>
      </c>
      <c r="B134" s="19">
        <f t="shared" si="6"/>
        <v>0.6</v>
      </c>
      <c r="D134" s="19">
        <v>9.1999999999999993</v>
      </c>
      <c r="E134" s="19">
        <f t="shared" si="7"/>
        <v>9.1999999999999993</v>
      </c>
      <c r="F134" s="19">
        <f t="shared" si="8"/>
        <v>0.73221965759456298</v>
      </c>
    </row>
    <row r="135" spans="1:8" x14ac:dyDescent="0.2">
      <c r="A135" s="19">
        <v>129</v>
      </c>
      <c r="B135" s="19">
        <f t="shared" si="6"/>
        <v>0.6</v>
      </c>
      <c r="D135" s="19">
        <v>9.3000000000000007</v>
      </c>
      <c r="E135" s="19">
        <f t="shared" si="7"/>
        <v>9.3000000000000007</v>
      </c>
      <c r="F135" s="19">
        <f t="shared" si="8"/>
        <v>0.72788498162567916</v>
      </c>
    </row>
    <row r="136" spans="1:8" x14ac:dyDescent="0.2">
      <c r="A136" s="19">
        <v>130</v>
      </c>
      <c r="B136" s="19">
        <f t="shared" si="6"/>
        <v>0.6</v>
      </c>
      <c r="D136" s="19">
        <v>9.4</v>
      </c>
      <c r="E136" s="19">
        <f t="shared" si="7"/>
        <v>9.4</v>
      </c>
      <c r="F136" s="19">
        <f t="shared" si="8"/>
        <v>0.72345703288448937</v>
      </c>
    </row>
    <row r="137" spans="1:8" x14ac:dyDescent="0.2">
      <c r="A137" s="19">
        <v>131</v>
      </c>
      <c r="B137" s="19">
        <f t="shared" si="6"/>
        <v>0.6</v>
      </c>
      <c r="D137" s="19">
        <v>9.5</v>
      </c>
      <c r="E137" s="19">
        <f t="shared" si="7"/>
        <v>9.5</v>
      </c>
      <c r="F137" s="19">
        <f t="shared" si="8"/>
        <v>0.71895560146054371</v>
      </c>
      <c r="G137" s="10"/>
      <c r="H137" s="10"/>
    </row>
    <row r="138" spans="1:8" x14ac:dyDescent="0.2">
      <c r="A138" s="19">
        <v>132</v>
      </c>
      <c r="B138" s="19">
        <f t="shared" si="6"/>
        <v>0.6</v>
      </c>
      <c r="D138" s="19">
        <v>9.6</v>
      </c>
      <c r="E138" s="19">
        <f t="shared" si="7"/>
        <v>9.6</v>
      </c>
      <c r="F138" s="19">
        <f t="shared" si="8"/>
        <v>0.71440018630398372</v>
      </c>
      <c r="H138" s="10"/>
    </row>
    <row r="139" spans="1:8" x14ac:dyDescent="0.2">
      <c r="A139" s="19">
        <v>133</v>
      </c>
      <c r="B139" s="19">
        <f t="shared" si="6"/>
        <v>0.6</v>
      </c>
      <c r="D139" s="19">
        <v>9.6999999999999993</v>
      </c>
      <c r="E139" s="19">
        <f t="shared" si="7"/>
        <v>9.6999999999999993</v>
      </c>
      <c r="F139" s="19">
        <f t="shared" si="8"/>
        <v>0.70980986020248193</v>
      </c>
    </row>
    <row r="140" spans="1:8" x14ac:dyDescent="0.2">
      <c r="A140" s="19">
        <v>134</v>
      </c>
      <c r="B140" s="19">
        <f t="shared" si="6"/>
        <v>0.6</v>
      </c>
      <c r="D140" s="19">
        <v>9.8000000000000007</v>
      </c>
      <c r="E140" s="19">
        <f t="shared" si="7"/>
        <v>9.8000000000000007</v>
      </c>
      <c r="F140" s="19">
        <f t="shared" si="8"/>
        <v>0.70520314377671478</v>
      </c>
    </row>
    <row r="141" spans="1:8" x14ac:dyDescent="0.2">
      <c r="A141" s="19">
        <v>135</v>
      </c>
      <c r="B141" s="19">
        <f t="shared" si="6"/>
        <v>0.6</v>
      </c>
      <c r="D141" s="19">
        <v>9.9</v>
      </c>
      <c r="E141" s="19">
        <f t="shared" si="7"/>
        <v>9.9</v>
      </c>
      <c r="F141" s="19">
        <f t="shared" si="8"/>
        <v>0.70059788955874347</v>
      </c>
    </row>
    <row r="142" spans="1:8" x14ac:dyDescent="0.2">
      <c r="A142" s="19">
        <v>136</v>
      </c>
      <c r="B142" s="19">
        <f t="shared" si="6"/>
        <v>0.6</v>
      </c>
      <c r="D142" s="19">
        <v>10</v>
      </c>
      <c r="E142" s="19">
        <f t="shared" si="7"/>
        <v>10</v>
      </c>
      <c r="F142" s="19">
        <f t="shared" si="8"/>
        <v>0.69601117704450499</v>
      </c>
    </row>
    <row r="143" spans="1:8" x14ac:dyDescent="0.2">
      <c r="A143" s="19">
        <v>137</v>
      </c>
      <c r="B143" s="19">
        <f t="shared" si="6"/>
        <v>0.6</v>
      </c>
      <c r="D143" s="19">
        <v>10.1</v>
      </c>
      <c r="E143" s="19">
        <f t="shared" si="7"/>
        <v>10.1</v>
      </c>
      <c r="F143" s="19">
        <f t="shared" si="8"/>
        <v>0.69145921943213173</v>
      </c>
    </row>
    <row r="144" spans="1:8" x14ac:dyDescent="0.2">
      <c r="A144" s="19">
        <v>138</v>
      </c>
      <c r="B144" s="19">
        <f t="shared" si="6"/>
        <v>0.6</v>
      </c>
      <c r="D144" s="19">
        <v>10.199999999999999</v>
      </c>
      <c r="E144" s="19">
        <f t="shared" si="7"/>
        <v>10.199999999999999</v>
      </c>
      <c r="F144" s="19">
        <f t="shared" si="8"/>
        <v>0.68695728257524602</v>
      </c>
    </row>
    <row r="145" spans="1:6" x14ac:dyDescent="0.2">
      <c r="A145" s="19">
        <v>139</v>
      </c>
      <c r="B145" s="19">
        <f t="shared" si="6"/>
        <v>0.6</v>
      </c>
      <c r="D145" s="19">
        <v>10.3</v>
      </c>
      <c r="E145" s="19">
        <f t="shared" si="7"/>
        <v>10.3</v>
      </c>
      <c r="F145" s="19">
        <f t="shared" si="8"/>
        <v>0.68251961649793658</v>
      </c>
    </row>
    <row r="146" spans="1:6" x14ac:dyDescent="0.2">
      <c r="A146" s="19">
        <v>140</v>
      </c>
      <c r="B146" s="19">
        <f t="shared" si="6"/>
        <v>0.6</v>
      </c>
      <c r="D146" s="19">
        <v>10.4</v>
      </c>
      <c r="E146" s="19">
        <f t="shared" si="7"/>
        <v>10.4</v>
      </c>
      <c r="F146" s="19">
        <f t="shared" si="8"/>
        <v>0.67815939963883753</v>
      </c>
    </row>
    <row r="147" spans="1:6" x14ac:dyDescent="0.2">
      <c r="A147" s="19">
        <v>141</v>
      </c>
      <c r="B147" s="19">
        <f t="shared" si="6"/>
        <v>0.6</v>
      </c>
      <c r="D147" s="19">
        <v>10.5</v>
      </c>
      <c r="E147" s="19">
        <f t="shared" si="7"/>
        <v>10.5</v>
      </c>
      <c r="F147" s="19">
        <f t="shared" si="8"/>
        <v>0.67388869581845023</v>
      </c>
    </row>
    <row r="148" spans="1:6" x14ac:dyDescent="0.2">
      <c r="A148" s="19">
        <v>142</v>
      </c>
      <c r="B148" s="19">
        <f t="shared" si="6"/>
        <v>0.6</v>
      </c>
      <c r="D148" s="19">
        <v>10.6</v>
      </c>
      <c r="E148" s="19">
        <f t="shared" si="7"/>
        <v>10.5</v>
      </c>
      <c r="F148" s="19">
        <f t="shared" si="8"/>
        <v>0.67388869581845023</v>
      </c>
    </row>
    <row r="149" spans="1:6" x14ac:dyDescent="0.2">
      <c r="A149" s="19">
        <v>143</v>
      </c>
      <c r="B149" s="19">
        <f t="shared" si="6"/>
        <v>0.6</v>
      </c>
      <c r="D149" s="19">
        <v>10.7</v>
      </c>
      <c r="E149" s="19">
        <f t="shared" si="7"/>
        <v>10.5</v>
      </c>
      <c r="F149" s="19">
        <f t="shared" si="8"/>
        <v>0.67388869581845023</v>
      </c>
    </row>
    <row r="150" spans="1:6" x14ac:dyDescent="0.2">
      <c r="A150" s="19">
        <v>144</v>
      </c>
      <c r="B150" s="19">
        <f t="shared" si="6"/>
        <v>0.6</v>
      </c>
      <c r="D150" s="19">
        <v>10.8</v>
      </c>
      <c r="E150" s="19">
        <f t="shared" si="7"/>
        <v>10.5</v>
      </c>
      <c r="F150" s="19">
        <f t="shared" si="8"/>
        <v>0.67388869581845023</v>
      </c>
    </row>
    <row r="151" spans="1:6" x14ac:dyDescent="0.2">
      <c r="A151" s="19">
        <v>145</v>
      </c>
      <c r="B151" s="19">
        <f t="shared" si="6"/>
        <v>0.6</v>
      </c>
      <c r="D151" s="19">
        <v>10.9</v>
      </c>
      <c r="E151" s="19">
        <f t="shared" si="7"/>
        <v>10.5</v>
      </c>
      <c r="F151" s="19">
        <f t="shared" si="8"/>
        <v>0.67388869581845023</v>
      </c>
    </row>
    <row r="152" spans="1:6" x14ac:dyDescent="0.2">
      <c r="A152" s="19">
        <v>146</v>
      </c>
      <c r="B152" s="19">
        <f t="shared" si="6"/>
        <v>0.6</v>
      </c>
      <c r="D152" s="19">
        <v>11</v>
      </c>
      <c r="E152" s="19">
        <f t="shared" si="7"/>
        <v>10.5</v>
      </c>
      <c r="F152" s="19">
        <f t="shared" si="8"/>
        <v>0.67388869581845023</v>
      </c>
    </row>
    <row r="153" spans="1:6" x14ac:dyDescent="0.2">
      <c r="A153" s="19">
        <v>147</v>
      </c>
      <c r="B153" s="19">
        <f t="shared" si="6"/>
        <v>0.6</v>
      </c>
      <c r="D153" s="19">
        <v>11.1</v>
      </c>
      <c r="E153" s="19">
        <f t="shared" si="7"/>
        <v>10.5</v>
      </c>
      <c r="F153" s="19">
        <f t="shared" si="8"/>
        <v>0.67388869581845023</v>
      </c>
    </row>
    <row r="154" spans="1:6" x14ac:dyDescent="0.2">
      <c r="A154" s="19">
        <v>148</v>
      </c>
      <c r="B154" s="19">
        <f t="shared" si="6"/>
        <v>0.6</v>
      </c>
      <c r="D154" s="19">
        <v>11.2</v>
      </c>
      <c r="E154" s="19">
        <f t="shared" si="7"/>
        <v>10.5</v>
      </c>
      <c r="F154" s="19">
        <f t="shared" si="8"/>
        <v>0.67388869581845023</v>
      </c>
    </row>
    <row r="155" spans="1:6" x14ac:dyDescent="0.2">
      <c r="A155" s="19">
        <v>149</v>
      </c>
      <c r="B155" s="19">
        <f t="shared" si="6"/>
        <v>0.6</v>
      </c>
      <c r="D155" s="19">
        <v>11.3</v>
      </c>
      <c r="E155" s="19">
        <f t="shared" si="7"/>
        <v>10.5</v>
      </c>
      <c r="F155" s="19">
        <f t="shared" si="8"/>
        <v>0.67388869581845023</v>
      </c>
    </row>
    <row r="156" spans="1:6" x14ac:dyDescent="0.2">
      <c r="A156" s="19">
        <v>150</v>
      </c>
      <c r="B156" s="19">
        <f t="shared" si="6"/>
        <v>0.6</v>
      </c>
      <c r="D156" s="19">
        <v>11.4</v>
      </c>
      <c r="E156" s="19">
        <f t="shared" si="7"/>
        <v>10.5</v>
      </c>
      <c r="F156" s="19">
        <f t="shared" si="8"/>
        <v>0.67388869581845023</v>
      </c>
    </row>
    <row r="157" spans="1:6" x14ac:dyDescent="0.2">
      <c r="A157" s="19">
        <v>151</v>
      </c>
      <c r="B157" s="19">
        <f t="shared" si="6"/>
        <v>0.6</v>
      </c>
      <c r="D157" s="19">
        <v>11.5</v>
      </c>
      <c r="E157" s="19">
        <f t="shared" si="7"/>
        <v>10.5</v>
      </c>
      <c r="F157" s="19">
        <f t="shared" si="8"/>
        <v>0.67388869581845023</v>
      </c>
    </row>
    <row r="158" spans="1:6" x14ac:dyDescent="0.2">
      <c r="A158" s="19">
        <v>152</v>
      </c>
      <c r="B158" s="19">
        <f t="shared" si="6"/>
        <v>0.6</v>
      </c>
      <c r="D158" s="19">
        <v>11.6</v>
      </c>
      <c r="E158" s="19">
        <f t="shared" si="7"/>
        <v>10.5</v>
      </c>
      <c r="F158" s="19">
        <f t="shared" si="8"/>
        <v>0.67388869581845023</v>
      </c>
    </row>
    <row r="159" spans="1:6" x14ac:dyDescent="0.2">
      <c r="A159" s="19">
        <v>153</v>
      </c>
      <c r="B159" s="19">
        <f t="shared" si="6"/>
        <v>0.6</v>
      </c>
      <c r="D159" s="19">
        <v>11.7</v>
      </c>
      <c r="E159" s="19">
        <f t="shared" si="7"/>
        <v>10.5</v>
      </c>
      <c r="F159" s="19">
        <f t="shared" si="8"/>
        <v>0.67388869581845023</v>
      </c>
    </row>
    <row r="160" spans="1:6" x14ac:dyDescent="0.2">
      <c r="A160" s="19">
        <v>154</v>
      </c>
      <c r="B160" s="19">
        <f t="shared" si="6"/>
        <v>0.6</v>
      </c>
      <c r="D160" s="19">
        <v>11.8</v>
      </c>
      <c r="E160" s="19">
        <f t="shared" si="7"/>
        <v>10.5</v>
      </c>
      <c r="F160" s="19">
        <f t="shared" si="8"/>
        <v>0.67388869581845023</v>
      </c>
    </row>
    <row r="161" spans="1:6" x14ac:dyDescent="0.2">
      <c r="A161" s="19">
        <v>155</v>
      </c>
      <c r="B161" s="19">
        <f t="shared" si="6"/>
        <v>0.6</v>
      </c>
      <c r="D161" s="19">
        <v>11.9</v>
      </c>
      <c r="E161" s="19">
        <f t="shared" si="7"/>
        <v>10.5</v>
      </c>
      <c r="F161" s="19">
        <f t="shared" si="8"/>
        <v>0.67388869581845023</v>
      </c>
    </row>
    <row r="162" spans="1:6" x14ac:dyDescent="0.2">
      <c r="A162" s="19">
        <v>156</v>
      </c>
      <c r="B162" s="19">
        <f t="shared" si="6"/>
        <v>0.6</v>
      </c>
      <c r="D162" s="19">
        <v>12</v>
      </c>
      <c r="E162" s="19">
        <f t="shared" si="7"/>
        <v>10.5</v>
      </c>
      <c r="F162" s="19">
        <f t="shared" si="8"/>
        <v>0.67388869581845023</v>
      </c>
    </row>
    <row r="163" spans="1:6" x14ac:dyDescent="0.2">
      <c r="A163" s="19">
        <v>157</v>
      </c>
      <c r="B163" s="19">
        <f t="shared" si="6"/>
        <v>0.6</v>
      </c>
      <c r="D163" s="19">
        <v>12.1</v>
      </c>
      <c r="E163" s="19">
        <f t="shared" si="7"/>
        <v>10.5</v>
      </c>
      <c r="F163" s="19">
        <f t="shared" si="8"/>
        <v>0.67388869581845023</v>
      </c>
    </row>
    <row r="164" spans="1:6" x14ac:dyDescent="0.2">
      <c r="A164" s="19">
        <v>158</v>
      </c>
      <c r="B164" s="19">
        <f t="shared" si="6"/>
        <v>0.6</v>
      </c>
      <c r="D164" s="19">
        <v>12.2</v>
      </c>
      <c r="E164" s="19">
        <f t="shared" si="7"/>
        <v>10.5</v>
      </c>
      <c r="F164" s="19">
        <f t="shared" si="8"/>
        <v>0.67388869581845023</v>
      </c>
    </row>
    <row r="165" spans="1:6" x14ac:dyDescent="0.2">
      <c r="A165" s="19">
        <v>159</v>
      </c>
      <c r="B165" s="19">
        <f t="shared" si="6"/>
        <v>0.6</v>
      </c>
      <c r="D165" s="19">
        <v>12.3</v>
      </c>
      <c r="E165" s="19">
        <f t="shared" si="7"/>
        <v>10.5</v>
      </c>
      <c r="F165" s="19">
        <f t="shared" si="8"/>
        <v>0.67388869581845023</v>
      </c>
    </row>
    <row r="166" spans="1:6" x14ac:dyDescent="0.2">
      <c r="A166" s="19">
        <v>160</v>
      </c>
      <c r="B166" s="19">
        <f t="shared" si="6"/>
        <v>0.6</v>
      </c>
      <c r="D166" s="19">
        <v>12.4</v>
      </c>
      <c r="E166" s="19">
        <f t="shared" si="7"/>
        <v>10.5</v>
      </c>
      <c r="F166" s="19">
        <f t="shared" si="8"/>
        <v>0.67388869581845023</v>
      </c>
    </row>
    <row r="167" spans="1:6" x14ac:dyDescent="0.2">
      <c r="A167" s="19">
        <v>161</v>
      </c>
      <c r="B167" s="19">
        <f t="shared" si="6"/>
        <v>0.6</v>
      </c>
      <c r="D167" s="19">
        <v>12.5</v>
      </c>
      <c r="E167" s="19">
        <f t="shared" si="7"/>
        <v>10.5</v>
      </c>
      <c r="F167" s="19">
        <f t="shared" si="8"/>
        <v>0.67388869581845023</v>
      </c>
    </row>
    <row r="168" spans="1:6" x14ac:dyDescent="0.2">
      <c r="A168" s="19">
        <v>162</v>
      </c>
      <c r="B168" s="19">
        <f t="shared" si="6"/>
        <v>0.6</v>
      </c>
      <c r="D168" s="19">
        <v>12.6</v>
      </c>
      <c r="E168" s="19">
        <f t="shared" si="7"/>
        <v>10.5</v>
      </c>
      <c r="F168" s="19">
        <f t="shared" si="8"/>
        <v>0.67388869581845023</v>
      </c>
    </row>
    <row r="169" spans="1:6" x14ac:dyDescent="0.2">
      <c r="A169" s="19">
        <v>163</v>
      </c>
      <c r="B169" s="19">
        <f t="shared" si="6"/>
        <v>0.6</v>
      </c>
      <c r="D169" s="19">
        <v>12.7</v>
      </c>
      <c r="E169" s="19">
        <f t="shared" si="7"/>
        <v>10.5</v>
      </c>
      <c r="F169" s="19">
        <f t="shared" si="8"/>
        <v>0.67388869581845023</v>
      </c>
    </row>
    <row r="170" spans="1:6" x14ac:dyDescent="0.2">
      <c r="A170" s="19">
        <v>164</v>
      </c>
      <c r="B170" s="19">
        <f t="shared" si="6"/>
        <v>0.6</v>
      </c>
      <c r="D170" s="19">
        <v>12.8</v>
      </c>
      <c r="E170" s="19">
        <f t="shared" si="7"/>
        <v>10.5</v>
      </c>
      <c r="F170" s="19">
        <f t="shared" si="8"/>
        <v>0.67388869581845023</v>
      </c>
    </row>
    <row r="171" spans="1:6" x14ac:dyDescent="0.2">
      <c r="A171" s="19">
        <v>165</v>
      </c>
      <c r="B171" s="19">
        <f t="shared" si="6"/>
        <v>0.6</v>
      </c>
      <c r="D171" s="19">
        <v>12.9</v>
      </c>
      <c r="E171" s="19">
        <f t="shared" si="7"/>
        <v>10.5</v>
      </c>
      <c r="F171" s="19">
        <f t="shared" si="8"/>
        <v>0.67388869581845023</v>
      </c>
    </row>
    <row r="172" spans="1:6" x14ac:dyDescent="0.2">
      <c r="A172" s="19">
        <v>166</v>
      </c>
      <c r="B172" s="19">
        <f t="shared" si="6"/>
        <v>0.6</v>
      </c>
      <c r="D172" s="19">
        <v>13</v>
      </c>
      <c r="E172" s="19">
        <f t="shared" si="7"/>
        <v>10.5</v>
      </c>
      <c r="F172" s="19">
        <f t="shared" si="8"/>
        <v>0.67388869581845023</v>
      </c>
    </row>
    <row r="173" spans="1:6" x14ac:dyDescent="0.2">
      <c r="A173" s="19">
        <v>167</v>
      </c>
      <c r="B173" s="19">
        <f t="shared" si="6"/>
        <v>0.6</v>
      </c>
      <c r="D173" s="19">
        <v>13.1</v>
      </c>
      <c r="E173" s="19">
        <f t="shared" si="7"/>
        <v>10.5</v>
      </c>
      <c r="F173" s="19">
        <f t="shared" si="8"/>
        <v>0.67388869581845023</v>
      </c>
    </row>
    <row r="174" spans="1:6" x14ac:dyDescent="0.2">
      <c r="A174" s="19">
        <v>168</v>
      </c>
      <c r="B174" s="19">
        <f t="shared" si="6"/>
        <v>0.6</v>
      </c>
      <c r="D174" s="19">
        <v>13.2</v>
      </c>
      <c r="E174" s="19">
        <f t="shared" si="7"/>
        <v>10.5</v>
      </c>
      <c r="F174" s="19">
        <f t="shared" si="8"/>
        <v>0.67388869581845023</v>
      </c>
    </row>
    <row r="175" spans="1:6" x14ac:dyDescent="0.2">
      <c r="A175" s="19">
        <v>169</v>
      </c>
      <c r="B175" s="19">
        <f t="shared" si="6"/>
        <v>0.6</v>
      </c>
      <c r="D175" s="19">
        <v>13.3</v>
      </c>
      <c r="E175" s="19">
        <f t="shared" si="7"/>
        <v>10.5</v>
      </c>
      <c r="F175" s="19">
        <f t="shared" si="8"/>
        <v>0.67388869581845023</v>
      </c>
    </row>
    <row r="176" spans="1:6" x14ac:dyDescent="0.2">
      <c r="A176" s="19">
        <v>170</v>
      </c>
      <c r="B176" s="19">
        <f t="shared" si="6"/>
        <v>0.6</v>
      </c>
      <c r="D176" s="19">
        <v>13.4</v>
      </c>
      <c r="E176" s="19">
        <f t="shared" si="7"/>
        <v>10.5</v>
      </c>
      <c r="F176" s="19">
        <f t="shared" si="8"/>
        <v>0.67388869581845023</v>
      </c>
    </row>
    <row r="177" spans="1:6" x14ac:dyDescent="0.2">
      <c r="A177" s="19">
        <v>171</v>
      </c>
      <c r="B177" s="19">
        <f t="shared" si="6"/>
        <v>0.6</v>
      </c>
      <c r="D177" s="19">
        <v>13.5</v>
      </c>
      <c r="E177" s="19">
        <f t="shared" si="7"/>
        <v>10.5</v>
      </c>
      <c r="F177" s="19">
        <f t="shared" si="8"/>
        <v>0.67388869581845023</v>
      </c>
    </row>
    <row r="178" spans="1:6" x14ac:dyDescent="0.2">
      <c r="A178" s="19">
        <v>172</v>
      </c>
      <c r="B178" s="19">
        <f t="shared" si="6"/>
        <v>0.6</v>
      </c>
      <c r="D178" s="19">
        <v>13.6</v>
      </c>
      <c r="E178" s="19">
        <f t="shared" si="7"/>
        <v>10.5</v>
      </c>
      <c r="F178" s="19">
        <f t="shared" si="8"/>
        <v>0.67388869581845023</v>
      </c>
    </row>
    <row r="179" spans="1:6" x14ac:dyDescent="0.2">
      <c r="A179" s="19">
        <v>173</v>
      </c>
      <c r="B179" s="19">
        <f t="shared" si="6"/>
        <v>0.6</v>
      </c>
      <c r="D179" s="19">
        <v>13.7</v>
      </c>
      <c r="E179" s="19">
        <f t="shared" si="7"/>
        <v>10.5</v>
      </c>
      <c r="F179" s="19">
        <f t="shared" si="8"/>
        <v>0.67388869581845023</v>
      </c>
    </row>
    <row r="180" spans="1:6" x14ac:dyDescent="0.2">
      <c r="A180" s="19">
        <v>174</v>
      </c>
      <c r="B180" s="19">
        <f t="shared" si="6"/>
        <v>0.6</v>
      </c>
      <c r="D180" s="19">
        <v>13.8</v>
      </c>
      <c r="E180" s="19">
        <f t="shared" si="7"/>
        <v>10.5</v>
      </c>
      <c r="F180" s="19">
        <f t="shared" si="8"/>
        <v>0.67388869581845023</v>
      </c>
    </row>
    <row r="181" spans="1:6" x14ac:dyDescent="0.2">
      <c r="A181" s="19">
        <v>175</v>
      </c>
      <c r="B181" s="19">
        <f t="shared" si="6"/>
        <v>0.6</v>
      </c>
      <c r="D181" s="19">
        <v>13.9</v>
      </c>
      <c r="E181" s="19">
        <f t="shared" si="7"/>
        <v>10.5</v>
      </c>
      <c r="F181" s="19">
        <f t="shared" si="8"/>
        <v>0.67388869581845023</v>
      </c>
    </row>
    <row r="182" spans="1:6" x14ac:dyDescent="0.2">
      <c r="A182" s="19">
        <v>176</v>
      </c>
      <c r="B182" s="19">
        <f t="shared" si="6"/>
        <v>0.6</v>
      </c>
      <c r="D182" s="19">
        <v>14</v>
      </c>
      <c r="E182" s="19">
        <f t="shared" si="7"/>
        <v>10.5</v>
      </c>
      <c r="F182" s="19">
        <f t="shared" si="8"/>
        <v>0.67388869581845023</v>
      </c>
    </row>
    <row r="183" spans="1:6" x14ac:dyDescent="0.2">
      <c r="A183" s="19">
        <v>177</v>
      </c>
      <c r="B183" s="19">
        <f t="shared" si="6"/>
        <v>0.6</v>
      </c>
      <c r="D183" s="19">
        <v>14.1</v>
      </c>
      <c r="E183" s="19">
        <f t="shared" si="7"/>
        <v>10.5</v>
      </c>
      <c r="F183" s="19">
        <f t="shared" si="8"/>
        <v>0.67388869581845023</v>
      </c>
    </row>
    <row r="184" spans="1:6" x14ac:dyDescent="0.2">
      <c r="A184" s="19">
        <v>178</v>
      </c>
      <c r="B184" s="19">
        <f t="shared" si="6"/>
        <v>0.6</v>
      </c>
      <c r="D184" s="19">
        <v>14.2</v>
      </c>
      <c r="E184" s="19">
        <f t="shared" si="7"/>
        <v>10.5</v>
      </c>
      <c r="F184" s="19">
        <f t="shared" si="8"/>
        <v>0.67388869581845023</v>
      </c>
    </row>
    <row r="185" spans="1:6" x14ac:dyDescent="0.2">
      <c r="A185" s="19">
        <v>179</v>
      </c>
      <c r="B185" s="19">
        <f t="shared" si="6"/>
        <v>0.6</v>
      </c>
      <c r="D185" s="19">
        <v>14.3</v>
      </c>
      <c r="E185" s="19">
        <f t="shared" si="7"/>
        <v>10.5</v>
      </c>
      <c r="F185" s="19">
        <f t="shared" si="8"/>
        <v>0.67388869581845023</v>
      </c>
    </row>
    <row r="186" spans="1:6" x14ac:dyDescent="0.2">
      <c r="A186" s="19">
        <v>180</v>
      </c>
      <c r="B186" s="19">
        <f t="shared" si="6"/>
        <v>0.6</v>
      </c>
      <c r="D186" s="19">
        <v>14.4</v>
      </c>
      <c r="E186" s="19">
        <f t="shared" si="7"/>
        <v>10.5</v>
      </c>
      <c r="F186" s="19">
        <f t="shared" si="8"/>
        <v>0.67388869581845023</v>
      </c>
    </row>
    <row r="187" spans="1:6" x14ac:dyDescent="0.2">
      <c r="A187" s="19">
        <v>181</v>
      </c>
      <c r="B187" s="19">
        <f t="shared" si="6"/>
        <v>0.6</v>
      </c>
      <c r="D187" s="19">
        <v>14.5</v>
      </c>
      <c r="E187" s="19">
        <f t="shared" si="7"/>
        <v>10.5</v>
      </c>
      <c r="F187" s="19">
        <f t="shared" si="8"/>
        <v>0.67388869581845023</v>
      </c>
    </row>
    <row r="188" spans="1:6" x14ac:dyDescent="0.2">
      <c r="A188" s="19">
        <v>182</v>
      </c>
      <c r="B188" s="19">
        <f t="shared" si="6"/>
        <v>0.6</v>
      </c>
      <c r="D188" s="19">
        <v>14.6</v>
      </c>
      <c r="E188" s="19">
        <f t="shared" si="7"/>
        <v>10.5</v>
      </c>
      <c r="F188" s="19">
        <f t="shared" si="8"/>
        <v>0.67388869581845023</v>
      </c>
    </row>
    <row r="189" spans="1:6" x14ac:dyDescent="0.2">
      <c r="A189" s="19">
        <v>183</v>
      </c>
      <c r="B189" s="19">
        <f t="shared" si="6"/>
        <v>0.6</v>
      </c>
      <c r="D189" s="19">
        <v>14.7</v>
      </c>
      <c r="E189" s="19">
        <f t="shared" si="7"/>
        <v>10.5</v>
      </c>
      <c r="F189" s="19">
        <f t="shared" si="8"/>
        <v>0.67388869581845023</v>
      </c>
    </row>
    <row r="190" spans="1:6" x14ac:dyDescent="0.2">
      <c r="A190" s="19">
        <v>184</v>
      </c>
      <c r="B190" s="19">
        <f t="shared" si="6"/>
        <v>0.6</v>
      </c>
      <c r="D190" s="19">
        <v>14.8</v>
      </c>
      <c r="E190" s="19">
        <f t="shared" si="7"/>
        <v>10.5</v>
      </c>
      <c r="F190" s="19">
        <f t="shared" si="8"/>
        <v>0.67388869581845023</v>
      </c>
    </row>
    <row r="191" spans="1:6" x14ac:dyDescent="0.2">
      <c r="A191" s="19">
        <v>185</v>
      </c>
      <c r="B191" s="19">
        <f t="shared" si="6"/>
        <v>0.6</v>
      </c>
      <c r="D191" s="19">
        <v>14.9</v>
      </c>
      <c r="E191" s="19">
        <f t="shared" si="7"/>
        <v>10.5</v>
      </c>
      <c r="F191" s="19">
        <f t="shared" si="8"/>
        <v>0.67388869581845023</v>
      </c>
    </row>
    <row r="192" spans="1:6" x14ac:dyDescent="0.2">
      <c r="A192" s="19">
        <v>186</v>
      </c>
      <c r="B192" s="19">
        <f t="shared" si="6"/>
        <v>0.6</v>
      </c>
      <c r="D192" s="19">
        <v>15</v>
      </c>
      <c r="E192" s="19">
        <f t="shared" si="7"/>
        <v>10.5</v>
      </c>
      <c r="F192" s="19">
        <f t="shared" si="8"/>
        <v>0.67388869581845023</v>
      </c>
    </row>
    <row r="193" spans="1:6" x14ac:dyDescent="0.2">
      <c r="A193" s="19">
        <v>187</v>
      </c>
      <c r="B193" s="19">
        <f t="shared" si="6"/>
        <v>0.6</v>
      </c>
      <c r="D193" s="19">
        <v>15.1</v>
      </c>
      <c r="E193" s="19">
        <f t="shared" si="7"/>
        <v>10.5</v>
      </c>
      <c r="F193" s="19">
        <f t="shared" si="8"/>
        <v>0.67388869581845023</v>
      </c>
    </row>
    <row r="194" spans="1:6" x14ac:dyDescent="0.2">
      <c r="A194" s="19">
        <v>188</v>
      </c>
      <c r="B194" s="19">
        <f t="shared" ref="B194:B257" si="9">axis_2+NORMDIST(A194,$H$8,$H$15,FALSE)</f>
        <v>0.6</v>
      </c>
      <c r="D194" s="19">
        <v>15.2</v>
      </c>
      <c r="E194" s="19">
        <f t="shared" ref="E194:E257" si="10">IF(D194&lt;A-0.5,A-0.5,IF(D194&gt;B+0.5,B+0.5,D194))</f>
        <v>10.5</v>
      </c>
      <c r="F194" s="19">
        <f t="shared" ref="F194:F257" si="11">axis_2+IF(AND(A-0.5&lt;=E194,E194&lt;=B+0.5),NORMDIST(E194,$H$8,$H$15,FALSE),0)</f>
        <v>0.67388869581845023</v>
      </c>
    </row>
    <row r="195" spans="1:6" x14ac:dyDescent="0.2">
      <c r="A195" s="19">
        <v>189</v>
      </c>
      <c r="B195" s="19">
        <f t="shared" si="9"/>
        <v>0.6</v>
      </c>
      <c r="D195" s="19">
        <v>15.3</v>
      </c>
      <c r="E195" s="19">
        <f t="shared" si="10"/>
        <v>10.5</v>
      </c>
      <c r="F195" s="19">
        <f t="shared" si="11"/>
        <v>0.67388869581845023</v>
      </c>
    </row>
    <row r="196" spans="1:6" x14ac:dyDescent="0.2">
      <c r="A196" s="19">
        <v>190</v>
      </c>
      <c r="B196" s="19">
        <f t="shared" si="9"/>
        <v>0.6</v>
      </c>
      <c r="D196" s="19">
        <v>15.4</v>
      </c>
      <c r="E196" s="19">
        <f t="shared" si="10"/>
        <v>10.5</v>
      </c>
      <c r="F196" s="19">
        <f t="shared" si="11"/>
        <v>0.67388869581845023</v>
      </c>
    </row>
    <row r="197" spans="1:6" x14ac:dyDescent="0.2">
      <c r="A197" s="19">
        <v>191</v>
      </c>
      <c r="B197" s="19">
        <f t="shared" si="9"/>
        <v>0.6</v>
      </c>
      <c r="D197" s="19">
        <v>15.5</v>
      </c>
      <c r="E197" s="19">
        <f t="shared" si="10"/>
        <v>10.5</v>
      </c>
      <c r="F197" s="19">
        <f t="shared" si="11"/>
        <v>0.67388869581845023</v>
      </c>
    </row>
    <row r="198" spans="1:6" x14ac:dyDescent="0.2">
      <c r="A198" s="19">
        <v>192</v>
      </c>
      <c r="B198" s="19">
        <f t="shared" si="9"/>
        <v>0.6</v>
      </c>
      <c r="D198" s="19">
        <v>15.6</v>
      </c>
      <c r="E198" s="19">
        <f t="shared" si="10"/>
        <v>10.5</v>
      </c>
      <c r="F198" s="19">
        <f t="shared" si="11"/>
        <v>0.67388869581845023</v>
      </c>
    </row>
    <row r="199" spans="1:6" x14ac:dyDescent="0.2">
      <c r="A199" s="19">
        <v>193</v>
      </c>
      <c r="B199" s="19">
        <f t="shared" si="9"/>
        <v>0.6</v>
      </c>
      <c r="D199" s="19">
        <v>15.7</v>
      </c>
      <c r="E199" s="19">
        <f t="shared" si="10"/>
        <v>10.5</v>
      </c>
      <c r="F199" s="19">
        <f t="shared" si="11"/>
        <v>0.67388869581845023</v>
      </c>
    </row>
    <row r="200" spans="1:6" x14ac:dyDescent="0.2">
      <c r="A200" s="19">
        <v>194</v>
      </c>
      <c r="B200" s="19">
        <f t="shared" si="9"/>
        <v>0.6</v>
      </c>
      <c r="D200" s="19">
        <v>15.8</v>
      </c>
      <c r="E200" s="19">
        <f t="shared" si="10"/>
        <v>10.5</v>
      </c>
      <c r="F200" s="19">
        <f t="shared" si="11"/>
        <v>0.67388869581845023</v>
      </c>
    </row>
    <row r="201" spans="1:6" x14ac:dyDescent="0.2">
      <c r="A201" s="19">
        <v>195</v>
      </c>
      <c r="B201" s="19">
        <f t="shared" si="9"/>
        <v>0.6</v>
      </c>
      <c r="D201" s="19">
        <v>15.9</v>
      </c>
      <c r="E201" s="19">
        <f t="shared" si="10"/>
        <v>10.5</v>
      </c>
      <c r="F201" s="19">
        <f t="shared" si="11"/>
        <v>0.67388869581845023</v>
      </c>
    </row>
    <row r="202" spans="1:6" x14ac:dyDescent="0.2">
      <c r="A202" s="19">
        <v>196</v>
      </c>
      <c r="B202" s="19">
        <f t="shared" si="9"/>
        <v>0.6</v>
      </c>
      <c r="D202" s="19">
        <v>16</v>
      </c>
      <c r="E202" s="19">
        <f t="shared" si="10"/>
        <v>10.5</v>
      </c>
      <c r="F202" s="19">
        <f t="shared" si="11"/>
        <v>0.67388869581845023</v>
      </c>
    </row>
    <row r="203" spans="1:6" x14ac:dyDescent="0.2">
      <c r="A203" s="19">
        <v>197</v>
      </c>
      <c r="B203" s="19">
        <f t="shared" si="9"/>
        <v>0.6</v>
      </c>
      <c r="D203" s="19">
        <v>16.100000000000001</v>
      </c>
      <c r="E203" s="19">
        <f t="shared" si="10"/>
        <v>10.5</v>
      </c>
      <c r="F203" s="19">
        <f t="shared" si="11"/>
        <v>0.67388869581845023</v>
      </c>
    </row>
    <row r="204" spans="1:6" x14ac:dyDescent="0.2">
      <c r="A204" s="19">
        <v>198</v>
      </c>
      <c r="B204" s="19">
        <f t="shared" si="9"/>
        <v>0.6</v>
      </c>
      <c r="D204" s="19">
        <v>16.2</v>
      </c>
      <c r="E204" s="19">
        <f t="shared" si="10"/>
        <v>10.5</v>
      </c>
      <c r="F204" s="19">
        <f t="shared" si="11"/>
        <v>0.67388869581845023</v>
      </c>
    </row>
    <row r="205" spans="1:6" x14ac:dyDescent="0.2">
      <c r="A205" s="19">
        <v>199</v>
      </c>
      <c r="B205" s="19">
        <f t="shared" si="9"/>
        <v>0.6</v>
      </c>
      <c r="D205" s="19">
        <v>16.3</v>
      </c>
      <c r="E205" s="19">
        <f t="shared" si="10"/>
        <v>10.5</v>
      </c>
      <c r="F205" s="19">
        <f t="shared" si="11"/>
        <v>0.67388869581845023</v>
      </c>
    </row>
    <row r="206" spans="1:6" x14ac:dyDescent="0.2">
      <c r="A206" s="19">
        <v>200</v>
      </c>
      <c r="B206" s="19">
        <f t="shared" si="9"/>
        <v>0.6</v>
      </c>
      <c r="D206" s="19">
        <v>16.399999999999999</v>
      </c>
      <c r="E206" s="19">
        <f t="shared" si="10"/>
        <v>10.5</v>
      </c>
      <c r="F206" s="19">
        <f t="shared" si="11"/>
        <v>0.67388869581845023</v>
      </c>
    </row>
    <row r="207" spans="1:6" x14ac:dyDescent="0.2">
      <c r="A207" s="19">
        <v>201</v>
      </c>
      <c r="B207" s="19">
        <f t="shared" si="9"/>
        <v>0.6</v>
      </c>
      <c r="D207" s="19">
        <v>16.5</v>
      </c>
      <c r="E207" s="19">
        <f t="shared" si="10"/>
        <v>10.5</v>
      </c>
      <c r="F207" s="19">
        <f t="shared" si="11"/>
        <v>0.67388869581845023</v>
      </c>
    </row>
    <row r="208" spans="1:6" x14ac:dyDescent="0.2">
      <c r="A208" s="19">
        <v>202</v>
      </c>
      <c r="B208" s="19">
        <f t="shared" si="9"/>
        <v>0.6</v>
      </c>
      <c r="D208" s="19">
        <v>16.600000000000001</v>
      </c>
      <c r="E208" s="19">
        <f t="shared" si="10"/>
        <v>10.5</v>
      </c>
      <c r="F208" s="19">
        <f t="shared" si="11"/>
        <v>0.67388869581845023</v>
      </c>
    </row>
    <row r="209" spans="1:6" x14ac:dyDescent="0.2">
      <c r="A209" s="19">
        <v>203</v>
      </c>
      <c r="B209" s="19">
        <f t="shared" si="9"/>
        <v>0.6</v>
      </c>
      <c r="D209" s="19">
        <v>16.7</v>
      </c>
      <c r="E209" s="19">
        <f t="shared" si="10"/>
        <v>10.5</v>
      </c>
      <c r="F209" s="19">
        <f t="shared" si="11"/>
        <v>0.67388869581845023</v>
      </c>
    </row>
    <row r="210" spans="1:6" x14ac:dyDescent="0.2">
      <c r="A210" s="19">
        <v>204</v>
      </c>
      <c r="B210" s="19">
        <f t="shared" si="9"/>
        <v>0.6</v>
      </c>
      <c r="D210" s="19">
        <v>16.8</v>
      </c>
      <c r="E210" s="19">
        <f t="shared" si="10"/>
        <v>10.5</v>
      </c>
      <c r="F210" s="19">
        <f t="shared" si="11"/>
        <v>0.67388869581845023</v>
      </c>
    </row>
    <row r="211" spans="1:6" x14ac:dyDescent="0.2">
      <c r="A211" s="19">
        <v>205</v>
      </c>
      <c r="B211" s="19">
        <f t="shared" si="9"/>
        <v>0.6</v>
      </c>
      <c r="D211" s="19">
        <v>16.899999999999999</v>
      </c>
      <c r="E211" s="19">
        <f t="shared" si="10"/>
        <v>10.5</v>
      </c>
      <c r="F211" s="19">
        <f t="shared" si="11"/>
        <v>0.67388869581845023</v>
      </c>
    </row>
    <row r="212" spans="1:6" x14ac:dyDescent="0.2">
      <c r="A212" s="19">
        <v>206</v>
      </c>
      <c r="B212" s="19">
        <f t="shared" si="9"/>
        <v>0.6</v>
      </c>
      <c r="D212" s="19">
        <v>17</v>
      </c>
      <c r="E212" s="19">
        <f t="shared" si="10"/>
        <v>10.5</v>
      </c>
      <c r="F212" s="19">
        <f t="shared" si="11"/>
        <v>0.67388869581845023</v>
      </c>
    </row>
    <row r="213" spans="1:6" x14ac:dyDescent="0.2">
      <c r="A213" s="19">
        <v>207</v>
      </c>
      <c r="B213" s="19">
        <f t="shared" si="9"/>
        <v>0.6</v>
      </c>
      <c r="D213" s="19">
        <v>17.100000000000001</v>
      </c>
      <c r="E213" s="19">
        <f t="shared" si="10"/>
        <v>10.5</v>
      </c>
      <c r="F213" s="19">
        <f t="shared" si="11"/>
        <v>0.67388869581845023</v>
      </c>
    </row>
    <row r="214" spans="1:6" x14ac:dyDescent="0.2">
      <c r="A214" s="19">
        <v>208</v>
      </c>
      <c r="B214" s="19">
        <f t="shared" si="9"/>
        <v>0.6</v>
      </c>
      <c r="D214" s="19">
        <v>17.2</v>
      </c>
      <c r="E214" s="19">
        <f t="shared" si="10"/>
        <v>10.5</v>
      </c>
      <c r="F214" s="19">
        <f t="shared" si="11"/>
        <v>0.67388869581845023</v>
      </c>
    </row>
    <row r="215" spans="1:6" x14ac:dyDescent="0.2">
      <c r="A215" s="19">
        <v>209</v>
      </c>
      <c r="B215" s="19">
        <f t="shared" si="9"/>
        <v>0.6</v>
      </c>
      <c r="D215" s="19">
        <v>17.3</v>
      </c>
      <c r="E215" s="19">
        <f t="shared" si="10"/>
        <v>10.5</v>
      </c>
      <c r="F215" s="19">
        <f t="shared" si="11"/>
        <v>0.67388869581845023</v>
      </c>
    </row>
    <row r="216" spans="1:6" x14ac:dyDescent="0.2">
      <c r="A216" s="19">
        <v>210</v>
      </c>
      <c r="B216" s="19">
        <f t="shared" si="9"/>
        <v>0.6</v>
      </c>
      <c r="D216" s="19">
        <v>17.399999999999999</v>
      </c>
      <c r="E216" s="19">
        <f t="shared" si="10"/>
        <v>10.5</v>
      </c>
      <c r="F216" s="19">
        <f t="shared" si="11"/>
        <v>0.67388869581845023</v>
      </c>
    </row>
    <row r="217" spans="1:6" x14ac:dyDescent="0.2">
      <c r="A217" s="19">
        <v>211</v>
      </c>
      <c r="B217" s="19">
        <f t="shared" si="9"/>
        <v>0.6</v>
      </c>
      <c r="D217" s="19">
        <v>17.5</v>
      </c>
      <c r="E217" s="19">
        <f t="shared" si="10"/>
        <v>10.5</v>
      </c>
      <c r="F217" s="19">
        <f t="shared" si="11"/>
        <v>0.67388869581845023</v>
      </c>
    </row>
    <row r="218" spans="1:6" x14ac:dyDescent="0.2">
      <c r="A218" s="19">
        <v>212</v>
      </c>
      <c r="B218" s="19">
        <f t="shared" si="9"/>
        <v>0.6</v>
      </c>
      <c r="D218" s="19">
        <v>17.600000000000001</v>
      </c>
      <c r="E218" s="19">
        <f t="shared" si="10"/>
        <v>10.5</v>
      </c>
      <c r="F218" s="19">
        <f t="shared" si="11"/>
        <v>0.67388869581845023</v>
      </c>
    </row>
    <row r="219" spans="1:6" x14ac:dyDescent="0.2">
      <c r="A219" s="19">
        <v>213</v>
      </c>
      <c r="B219" s="19">
        <f t="shared" si="9"/>
        <v>0.6</v>
      </c>
      <c r="D219" s="19">
        <v>17.7</v>
      </c>
      <c r="E219" s="19">
        <f t="shared" si="10"/>
        <v>10.5</v>
      </c>
      <c r="F219" s="19">
        <f t="shared" si="11"/>
        <v>0.67388869581845023</v>
      </c>
    </row>
    <row r="220" spans="1:6" x14ac:dyDescent="0.2">
      <c r="A220" s="19">
        <v>214</v>
      </c>
      <c r="B220" s="19">
        <f t="shared" si="9"/>
        <v>0.6</v>
      </c>
      <c r="D220" s="19">
        <v>17.8</v>
      </c>
      <c r="E220" s="19">
        <f t="shared" si="10"/>
        <v>10.5</v>
      </c>
      <c r="F220" s="19">
        <f t="shared" si="11"/>
        <v>0.67388869581845023</v>
      </c>
    </row>
    <row r="221" spans="1:6" x14ac:dyDescent="0.2">
      <c r="A221" s="19">
        <v>215</v>
      </c>
      <c r="B221" s="19">
        <f t="shared" si="9"/>
        <v>0.6</v>
      </c>
      <c r="D221" s="19">
        <v>17.899999999999999</v>
      </c>
      <c r="E221" s="19">
        <f t="shared" si="10"/>
        <v>10.5</v>
      </c>
      <c r="F221" s="19">
        <f t="shared" si="11"/>
        <v>0.67388869581845023</v>
      </c>
    </row>
    <row r="222" spans="1:6" x14ac:dyDescent="0.2">
      <c r="A222" s="19">
        <v>216</v>
      </c>
      <c r="B222" s="19">
        <f t="shared" si="9"/>
        <v>0.6</v>
      </c>
      <c r="D222" s="19">
        <v>18</v>
      </c>
      <c r="E222" s="19">
        <f t="shared" si="10"/>
        <v>10.5</v>
      </c>
      <c r="F222" s="19">
        <f t="shared" si="11"/>
        <v>0.67388869581845023</v>
      </c>
    </row>
    <row r="223" spans="1:6" x14ac:dyDescent="0.2">
      <c r="A223" s="19">
        <v>217</v>
      </c>
      <c r="B223" s="19">
        <f t="shared" si="9"/>
        <v>0.6</v>
      </c>
      <c r="D223" s="19">
        <v>18.100000000000001</v>
      </c>
      <c r="E223" s="19">
        <f t="shared" si="10"/>
        <v>10.5</v>
      </c>
      <c r="F223" s="19">
        <f t="shared" si="11"/>
        <v>0.67388869581845023</v>
      </c>
    </row>
    <row r="224" spans="1:6" x14ac:dyDescent="0.2">
      <c r="A224" s="19">
        <v>218</v>
      </c>
      <c r="B224" s="19">
        <f t="shared" si="9"/>
        <v>0.6</v>
      </c>
      <c r="D224" s="19">
        <v>18.2</v>
      </c>
      <c r="E224" s="19">
        <f t="shared" si="10"/>
        <v>10.5</v>
      </c>
      <c r="F224" s="19">
        <f t="shared" si="11"/>
        <v>0.67388869581845023</v>
      </c>
    </row>
    <row r="225" spans="1:6" x14ac:dyDescent="0.2">
      <c r="A225" s="19">
        <v>219</v>
      </c>
      <c r="B225" s="19">
        <f t="shared" si="9"/>
        <v>0.6</v>
      </c>
      <c r="D225" s="19">
        <v>18.3</v>
      </c>
      <c r="E225" s="19">
        <f t="shared" si="10"/>
        <v>10.5</v>
      </c>
      <c r="F225" s="19">
        <f t="shared" si="11"/>
        <v>0.67388869581845023</v>
      </c>
    </row>
    <row r="226" spans="1:6" x14ac:dyDescent="0.2">
      <c r="A226" s="19">
        <v>220</v>
      </c>
      <c r="B226" s="19">
        <f t="shared" si="9"/>
        <v>0.6</v>
      </c>
      <c r="D226" s="19">
        <v>18.399999999999999</v>
      </c>
      <c r="E226" s="19">
        <f t="shared" si="10"/>
        <v>10.5</v>
      </c>
      <c r="F226" s="19">
        <f t="shared" si="11"/>
        <v>0.67388869581845023</v>
      </c>
    </row>
    <row r="227" spans="1:6" x14ac:dyDescent="0.2">
      <c r="A227" s="19">
        <v>221</v>
      </c>
      <c r="B227" s="19">
        <f t="shared" si="9"/>
        <v>0.6</v>
      </c>
      <c r="D227" s="19">
        <v>18.5</v>
      </c>
      <c r="E227" s="19">
        <f t="shared" si="10"/>
        <v>10.5</v>
      </c>
      <c r="F227" s="19">
        <f t="shared" si="11"/>
        <v>0.67388869581845023</v>
      </c>
    </row>
    <row r="228" spans="1:6" x14ac:dyDescent="0.2">
      <c r="A228" s="19">
        <v>222</v>
      </c>
      <c r="B228" s="19">
        <f t="shared" si="9"/>
        <v>0.6</v>
      </c>
      <c r="D228" s="19">
        <v>18.600000000000001</v>
      </c>
      <c r="E228" s="19">
        <f t="shared" si="10"/>
        <v>10.5</v>
      </c>
      <c r="F228" s="19">
        <f t="shared" si="11"/>
        <v>0.67388869581845023</v>
      </c>
    </row>
    <row r="229" spans="1:6" x14ac:dyDescent="0.2">
      <c r="A229" s="19">
        <v>223</v>
      </c>
      <c r="B229" s="19">
        <f t="shared" si="9"/>
        <v>0.6</v>
      </c>
      <c r="D229" s="19">
        <v>18.7</v>
      </c>
      <c r="E229" s="19">
        <f t="shared" si="10"/>
        <v>10.5</v>
      </c>
      <c r="F229" s="19">
        <f t="shared" si="11"/>
        <v>0.67388869581845023</v>
      </c>
    </row>
    <row r="230" spans="1:6" x14ac:dyDescent="0.2">
      <c r="A230" s="19">
        <v>224</v>
      </c>
      <c r="B230" s="19">
        <f t="shared" si="9"/>
        <v>0.6</v>
      </c>
      <c r="D230" s="19">
        <v>18.8</v>
      </c>
      <c r="E230" s="19">
        <f t="shared" si="10"/>
        <v>10.5</v>
      </c>
      <c r="F230" s="19">
        <f t="shared" si="11"/>
        <v>0.67388869581845023</v>
      </c>
    </row>
    <row r="231" spans="1:6" x14ac:dyDescent="0.2">
      <c r="A231" s="19">
        <v>225</v>
      </c>
      <c r="B231" s="19">
        <f t="shared" si="9"/>
        <v>0.6</v>
      </c>
      <c r="D231" s="19">
        <v>18.899999999999999</v>
      </c>
      <c r="E231" s="19">
        <f t="shared" si="10"/>
        <v>10.5</v>
      </c>
      <c r="F231" s="19">
        <f t="shared" si="11"/>
        <v>0.67388869581845023</v>
      </c>
    </row>
    <row r="232" spans="1:6" x14ac:dyDescent="0.2">
      <c r="A232" s="19">
        <v>226</v>
      </c>
      <c r="B232" s="19">
        <f t="shared" si="9"/>
        <v>0.6</v>
      </c>
      <c r="D232" s="19">
        <v>19</v>
      </c>
      <c r="E232" s="19">
        <f t="shared" si="10"/>
        <v>10.5</v>
      </c>
      <c r="F232" s="19">
        <f t="shared" si="11"/>
        <v>0.67388869581845023</v>
      </c>
    </row>
    <row r="233" spans="1:6" x14ac:dyDescent="0.2">
      <c r="A233" s="19">
        <v>227</v>
      </c>
      <c r="B233" s="19">
        <f t="shared" si="9"/>
        <v>0.6</v>
      </c>
      <c r="D233" s="19">
        <v>19.100000000000001</v>
      </c>
      <c r="E233" s="19">
        <f t="shared" si="10"/>
        <v>10.5</v>
      </c>
      <c r="F233" s="19">
        <f t="shared" si="11"/>
        <v>0.67388869581845023</v>
      </c>
    </row>
    <row r="234" spans="1:6" x14ac:dyDescent="0.2">
      <c r="A234" s="19">
        <v>228</v>
      </c>
      <c r="B234" s="19">
        <f t="shared" si="9"/>
        <v>0.6</v>
      </c>
      <c r="D234" s="19">
        <v>19.2</v>
      </c>
      <c r="E234" s="19">
        <f t="shared" si="10"/>
        <v>10.5</v>
      </c>
      <c r="F234" s="19">
        <f t="shared" si="11"/>
        <v>0.67388869581845023</v>
      </c>
    </row>
    <row r="235" spans="1:6" x14ac:dyDescent="0.2">
      <c r="A235" s="19">
        <v>229</v>
      </c>
      <c r="B235" s="19">
        <f t="shared" si="9"/>
        <v>0.6</v>
      </c>
      <c r="D235" s="19">
        <v>19.3</v>
      </c>
      <c r="E235" s="19">
        <f t="shared" si="10"/>
        <v>10.5</v>
      </c>
      <c r="F235" s="19">
        <f t="shared" si="11"/>
        <v>0.67388869581845023</v>
      </c>
    </row>
    <row r="236" spans="1:6" x14ac:dyDescent="0.2">
      <c r="A236" s="19">
        <v>230</v>
      </c>
      <c r="B236" s="19">
        <f t="shared" si="9"/>
        <v>0.6</v>
      </c>
      <c r="D236" s="19">
        <v>19.399999999999999</v>
      </c>
      <c r="E236" s="19">
        <f t="shared" si="10"/>
        <v>10.5</v>
      </c>
      <c r="F236" s="19">
        <f t="shared" si="11"/>
        <v>0.67388869581845023</v>
      </c>
    </row>
    <row r="237" spans="1:6" x14ac:dyDescent="0.2">
      <c r="A237" s="19">
        <v>231</v>
      </c>
      <c r="B237" s="19">
        <f t="shared" si="9"/>
        <v>0.6</v>
      </c>
      <c r="D237" s="19">
        <v>19.5</v>
      </c>
      <c r="E237" s="19">
        <f t="shared" si="10"/>
        <v>10.5</v>
      </c>
      <c r="F237" s="19">
        <f t="shared" si="11"/>
        <v>0.67388869581845023</v>
      </c>
    </row>
    <row r="238" spans="1:6" x14ac:dyDescent="0.2">
      <c r="A238" s="19">
        <v>232</v>
      </c>
      <c r="B238" s="19">
        <f t="shared" si="9"/>
        <v>0.6</v>
      </c>
      <c r="D238" s="19">
        <v>19.600000000000001</v>
      </c>
      <c r="E238" s="19">
        <f t="shared" si="10"/>
        <v>10.5</v>
      </c>
      <c r="F238" s="19">
        <f t="shared" si="11"/>
        <v>0.67388869581845023</v>
      </c>
    </row>
    <row r="239" spans="1:6" x14ac:dyDescent="0.2">
      <c r="A239" s="19">
        <v>233</v>
      </c>
      <c r="B239" s="19">
        <f t="shared" si="9"/>
        <v>0.6</v>
      </c>
      <c r="D239" s="19">
        <v>19.7</v>
      </c>
      <c r="E239" s="19">
        <f t="shared" si="10"/>
        <v>10.5</v>
      </c>
      <c r="F239" s="19">
        <f t="shared" si="11"/>
        <v>0.67388869581845023</v>
      </c>
    </row>
    <row r="240" spans="1:6" x14ac:dyDescent="0.2">
      <c r="A240" s="19">
        <v>234</v>
      </c>
      <c r="B240" s="19">
        <f t="shared" si="9"/>
        <v>0.6</v>
      </c>
      <c r="D240" s="19">
        <v>19.8</v>
      </c>
      <c r="E240" s="19">
        <f t="shared" si="10"/>
        <v>10.5</v>
      </c>
      <c r="F240" s="19">
        <f t="shared" si="11"/>
        <v>0.67388869581845023</v>
      </c>
    </row>
    <row r="241" spans="1:6" x14ac:dyDescent="0.2">
      <c r="A241" s="19">
        <v>235</v>
      </c>
      <c r="B241" s="19">
        <f t="shared" si="9"/>
        <v>0.6</v>
      </c>
      <c r="D241" s="19">
        <v>19.899999999999999</v>
      </c>
      <c r="E241" s="19">
        <f t="shared" si="10"/>
        <v>10.5</v>
      </c>
      <c r="F241" s="19">
        <f t="shared" si="11"/>
        <v>0.67388869581845023</v>
      </c>
    </row>
    <row r="242" spans="1:6" x14ac:dyDescent="0.2">
      <c r="A242" s="19">
        <v>236</v>
      </c>
      <c r="B242" s="19">
        <f t="shared" si="9"/>
        <v>0.6</v>
      </c>
      <c r="D242" s="19">
        <v>20</v>
      </c>
      <c r="E242" s="19">
        <f t="shared" si="10"/>
        <v>10.5</v>
      </c>
      <c r="F242" s="19">
        <f t="shared" si="11"/>
        <v>0.67388869581845023</v>
      </c>
    </row>
    <row r="243" spans="1:6" x14ac:dyDescent="0.2">
      <c r="A243" s="19">
        <v>237</v>
      </c>
      <c r="B243" s="19">
        <f t="shared" si="9"/>
        <v>0.6</v>
      </c>
      <c r="D243" s="19">
        <v>20.100000000000001</v>
      </c>
      <c r="E243" s="19">
        <f t="shared" si="10"/>
        <v>10.5</v>
      </c>
      <c r="F243" s="19">
        <f t="shared" si="11"/>
        <v>0.67388869581845023</v>
      </c>
    </row>
    <row r="244" spans="1:6" x14ac:dyDescent="0.2">
      <c r="A244" s="19">
        <v>238</v>
      </c>
      <c r="B244" s="19">
        <f t="shared" si="9"/>
        <v>0.6</v>
      </c>
      <c r="D244" s="19">
        <v>20.2</v>
      </c>
      <c r="E244" s="19">
        <f t="shared" si="10"/>
        <v>10.5</v>
      </c>
      <c r="F244" s="19">
        <f t="shared" si="11"/>
        <v>0.67388869581845023</v>
      </c>
    </row>
    <row r="245" spans="1:6" x14ac:dyDescent="0.2">
      <c r="A245" s="19">
        <v>239</v>
      </c>
      <c r="B245" s="19">
        <f t="shared" si="9"/>
        <v>0.6</v>
      </c>
      <c r="D245" s="19">
        <v>20.3</v>
      </c>
      <c r="E245" s="19">
        <f t="shared" si="10"/>
        <v>10.5</v>
      </c>
      <c r="F245" s="19">
        <f t="shared" si="11"/>
        <v>0.67388869581845023</v>
      </c>
    </row>
    <row r="246" spans="1:6" x14ac:dyDescent="0.2">
      <c r="A246" s="19">
        <v>240</v>
      </c>
      <c r="B246" s="19">
        <f t="shared" si="9"/>
        <v>0.6</v>
      </c>
      <c r="D246" s="19">
        <v>20.399999999999999</v>
      </c>
      <c r="E246" s="19">
        <f t="shared" si="10"/>
        <v>10.5</v>
      </c>
      <c r="F246" s="19">
        <f t="shared" si="11"/>
        <v>0.67388869581845023</v>
      </c>
    </row>
    <row r="247" spans="1:6" x14ac:dyDescent="0.2">
      <c r="A247" s="19">
        <v>241</v>
      </c>
      <c r="B247" s="19">
        <f t="shared" si="9"/>
        <v>0.6</v>
      </c>
      <c r="D247" s="19">
        <v>20.5</v>
      </c>
      <c r="E247" s="19">
        <f t="shared" si="10"/>
        <v>10.5</v>
      </c>
      <c r="F247" s="19">
        <f t="shared" si="11"/>
        <v>0.67388869581845023</v>
      </c>
    </row>
    <row r="248" spans="1:6" x14ac:dyDescent="0.2">
      <c r="A248" s="19">
        <v>242</v>
      </c>
      <c r="B248" s="19">
        <f t="shared" si="9"/>
        <v>0.6</v>
      </c>
      <c r="D248" s="19">
        <v>20.6</v>
      </c>
      <c r="E248" s="19">
        <f t="shared" si="10"/>
        <v>10.5</v>
      </c>
      <c r="F248" s="19">
        <f t="shared" si="11"/>
        <v>0.67388869581845023</v>
      </c>
    </row>
    <row r="249" spans="1:6" x14ac:dyDescent="0.2">
      <c r="A249" s="19">
        <v>243</v>
      </c>
      <c r="B249" s="19">
        <f t="shared" si="9"/>
        <v>0.6</v>
      </c>
      <c r="D249" s="19">
        <v>20.7</v>
      </c>
      <c r="E249" s="19">
        <f t="shared" si="10"/>
        <v>10.5</v>
      </c>
      <c r="F249" s="19">
        <f t="shared" si="11"/>
        <v>0.67388869581845023</v>
      </c>
    </row>
    <row r="250" spans="1:6" x14ac:dyDescent="0.2">
      <c r="A250" s="19">
        <v>244</v>
      </c>
      <c r="B250" s="19">
        <f t="shared" si="9"/>
        <v>0.6</v>
      </c>
      <c r="D250" s="19">
        <v>20.8</v>
      </c>
      <c r="E250" s="19">
        <f t="shared" si="10"/>
        <v>10.5</v>
      </c>
      <c r="F250" s="19">
        <f t="shared" si="11"/>
        <v>0.67388869581845023</v>
      </c>
    </row>
    <row r="251" spans="1:6" x14ac:dyDescent="0.2">
      <c r="A251" s="19">
        <v>245</v>
      </c>
      <c r="B251" s="19">
        <f t="shared" si="9"/>
        <v>0.6</v>
      </c>
      <c r="D251" s="19">
        <v>20.9</v>
      </c>
      <c r="E251" s="19">
        <f t="shared" si="10"/>
        <v>10.5</v>
      </c>
      <c r="F251" s="19">
        <f t="shared" si="11"/>
        <v>0.67388869581845023</v>
      </c>
    </row>
    <row r="252" spans="1:6" x14ac:dyDescent="0.2">
      <c r="A252" s="19">
        <v>246</v>
      </c>
      <c r="B252" s="19">
        <f t="shared" si="9"/>
        <v>0.6</v>
      </c>
      <c r="D252" s="19">
        <v>21</v>
      </c>
      <c r="E252" s="19">
        <f t="shared" si="10"/>
        <v>10.5</v>
      </c>
      <c r="F252" s="19">
        <f t="shared" si="11"/>
        <v>0.67388869581845023</v>
      </c>
    </row>
    <row r="253" spans="1:6" x14ac:dyDescent="0.2">
      <c r="A253" s="19">
        <v>247</v>
      </c>
      <c r="B253" s="19">
        <f t="shared" si="9"/>
        <v>0.6</v>
      </c>
      <c r="D253" s="19">
        <v>21.1</v>
      </c>
      <c r="E253" s="19">
        <f t="shared" si="10"/>
        <v>10.5</v>
      </c>
      <c r="F253" s="19">
        <f t="shared" si="11"/>
        <v>0.67388869581845023</v>
      </c>
    </row>
    <row r="254" spans="1:6" x14ac:dyDescent="0.2">
      <c r="A254" s="19">
        <v>248</v>
      </c>
      <c r="B254" s="19">
        <f t="shared" si="9"/>
        <v>0.6</v>
      </c>
      <c r="D254" s="19">
        <v>21.2</v>
      </c>
      <c r="E254" s="19">
        <f t="shared" si="10"/>
        <v>10.5</v>
      </c>
      <c r="F254" s="19">
        <f t="shared" si="11"/>
        <v>0.67388869581845023</v>
      </c>
    </row>
    <row r="255" spans="1:6" x14ac:dyDescent="0.2">
      <c r="A255" s="19">
        <v>249</v>
      </c>
      <c r="B255" s="19">
        <f t="shared" si="9"/>
        <v>0.6</v>
      </c>
      <c r="D255" s="19">
        <v>21.3</v>
      </c>
      <c r="E255" s="19">
        <f t="shared" si="10"/>
        <v>10.5</v>
      </c>
      <c r="F255" s="19">
        <f t="shared" si="11"/>
        <v>0.67388869581845023</v>
      </c>
    </row>
    <row r="256" spans="1:6" x14ac:dyDescent="0.2">
      <c r="A256" s="19">
        <v>250</v>
      </c>
      <c r="B256" s="19">
        <f t="shared" si="9"/>
        <v>0.6</v>
      </c>
      <c r="D256" s="19">
        <v>21.4</v>
      </c>
      <c r="E256" s="19">
        <f t="shared" si="10"/>
        <v>10.5</v>
      </c>
      <c r="F256" s="19">
        <f t="shared" si="11"/>
        <v>0.67388869581845023</v>
      </c>
    </row>
    <row r="257" spans="1:6" x14ac:dyDescent="0.2">
      <c r="A257" s="19">
        <v>251</v>
      </c>
      <c r="B257" s="19">
        <f t="shared" si="9"/>
        <v>0.6</v>
      </c>
      <c r="D257" s="19">
        <v>21.5</v>
      </c>
      <c r="E257" s="19">
        <f t="shared" si="10"/>
        <v>10.5</v>
      </c>
      <c r="F257" s="19">
        <f t="shared" si="11"/>
        <v>0.67388869581845023</v>
      </c>
    </row>
    <row r="258" spans="1:6" x14ac:dyDescent="0.2">
      <c r="A258" s="19">
        <v>252</v>
      </c>
      <c r="B258" s="19">
        <f t="shared" ref="B258:B321" si="12">axis_2+NORMDIST(A258,$H$8,$H$15,FALSE)</f>
        <v>0.6</v>
      </c>
      <c r="D258" s="19">
        <v>21.6</v>
      </c>
      <c r="E258" s="19">
        <f t="shared" ref="E258:E321" si="13">IF(D258&lt;A-0.5,A-0.5,IF(D258&gt;B+0.5,B+0.5,D258))</f>
        <v>10.5</v>
      </c>
      <c r="F258" s="19">
        <f t="shared" ref="F258:F321" si="14">axis_2+IF(AND(A-0.5&lt;=E258,E258&lt;=B+0.5),NORMDIST(E258,$H$8,$H$15,FALSE),0)</f>
        <v>0.67388869581845023</v>
      </c>
    </row>
    <row r="259" spans="1:6" x14ac:dyDescent="0.2">
      <c r="A259" s="19">
        <v>253</v>
      </c>
      <c r="B259" s="19">
        <f t="shared" si="12"/>
        <v>0.6</v>
      </c>
      <c r="D259" s="19">
        <v>21.7</v>
      </c>
      <c r="E259" s="19">
        <f t="shared" si="13"/>
        <v>10.5</v>
      </c>
      <c r="F259" s="19">
        <f t="shared" si="14"/>
        <v>0.67388869581845023</v>
      </c>
    </row>
    <row r="260" spans="1:6" x14ac:dyDescent="0.2">
      <c r="A260" s="19">
        <v>254</v>
      </c>
      <c r="B260" s="19">
        <f t="shared" si="12"/>
        <v>0.6</v>
      </c>
      <c r="D260" s="19">
        <v>21.8</v>
      </c>
      <c r="E260" s="19">
        <f t="shared" si="13"/>
        <v>10.5</v>
      </c>
      <c r="F260" s="19">
        <f t="shared" si="14"/>
        <v>0.67388869581845023</v>
      </c>
    </row>
    <row r="261" spans="1:6" x14ac:dyDescent="0.2">
      <c r="A261" s="19">
        <v>255</v>
      </c>
      <c r="B261" s="19">
        <f t="shared" si="12"/>
        <v>0.6</v>
      </c>
      <c r="D261" s="19">
        <v>21.9</v>
      </c>
      <c r="E261" s="19">
        <f t="shared" si="13"/>
        <v>10.5</v>
      </c>
      <c r="F261" s="19">
        <f t="shared" si="14"/>
        <v>0.67388869581845023</v>
      </c>
    </row>
    <row r="262" spans="1:6" x14ac:dyDescent="0.2">
      <c r="A262" s="19">
        <v>256</v>
      </c>
      <c r="B262" s="19">
        <f t="shared" si="12"/>
        <v>0.6</v>
      </c>
      <c r="D262" s="19">
        <v>22</v>
      </c>
      <c r="E262" s="19">
        <f t="shared" si="13"/>
        <v>10.5</v>
      </c>
      <c r="F262" s="19">
        <f t="shared" si="14"/>
        <v>0.67388869581845023</v>
      </c>
    </row>
    <row r="263" spans="1:6" x14ac:dyDescent="0.2">
      <c r="A263" s="19">
        <v>257</v>
      </c>
      <c r="B263" s="19">
        <f t="shared" si="12"/>
        <v>0.6</v>
      </c>
      <c r="D263" s="19">
        <v>22.1</v>
      </c>
      <c r="E263" s="19">
        <f t="shared" si="13"/>
        <v>10.5</v>
      </c>
      <c r="F263" s="19">
        <f t="shared" si="14"/>
        <v>0.67388869581845023</v>
      </c>
    </row>
    <row r="264" spans="1:6" x14ac:dyDescent="0.2">
      <c r="A264" s="19">
        <v>258</v>
      </c>
      <c r="B264" s="19">
        <f t="shared" si="12"/>
        <v>0.6</v>
      </c>
      <c r="D264" s="19">
        <v>22.2</v>
      </c>
      <c r="E264" s="19">
        <f t="shared" si="13"/>
        <v>10.5</v>
      </c>
      <c r="F264" s="19">
        <f t="shared" si="14"/>
        <v>0.67388869581845023</v>
      </c>
    </row>
    <row r="265" spans="1:6" x14ac:dyDescent="0.2">
      <c r="A265" s="19">
        <v>259</v>
      </c>
      <c r="B265" s="19">
        <f t="shared" si="12"/>
        <v>0.6</v>
      </c>
      <c r="D265" s="19">
        <v>22.3</v>
      </c>
      <c r="E265" s="19">
        <f t="shared" si="13"/>
        <v>10.5</v>
      </c>
      <c r="F265" s="19">
        <f t="shared" si="14"/>
        <v>0.67388869581845023</v>
      </c>
    </row>
    <row r="266" spans="1:6" x14ac:dyDescent="0.2">
      <c r="A266" s="19">
        <v>260</v>
      </c>
      <c r="B266" s="19">
        <f t="shared" si="12"/>
        <v>0.6</v>
      </c>
      <c r="D266" s="19">
        <v>22.4</v>
      </c>
      <c r="E266" s="19">
        <f t="shared" si="13"/>
        <v>10.5</v>
      </c>
      <c r="F266" s="19">
        <f t="shared" si="14"/>
        <v>0.67388869581845023</v>
      </c>
    </row>
    <row r="267" spans="1:6" x14ac:dyDescent="0.2">
      <c r="A267" s="19">
        <v>261</v>
      </c>
      <c r="B267" s="19">
        <f t="shared" si="12"/>
        <v>0.6</v>
      </c>
      <c r="D267" s="19">
        <v>22.5</v>
      </c>
      <c r="E267" s="19">
        <f t="shared" si="13"/>
        <v>10.5</v>
      </c>
      <c r="F267" s="19">
        <f t="shared" si="14"/>
        <v>0.67388869581845023</v>
      </c>
    </row>
    <row r="268" spans="1:6" x14ac:dyDescent="0.2">
      <c r="A268" s="19">
        <v>262</v>
      </c>
      <c r="B268" s="19">
        <f t="shared" si="12"/>
        <v>0.6</v>
      </c>
      <c r="D268" s="19">
        <v>22.6</v>
      </c>
      <c r="E268" s="19">
        <f t="shared" si="13"/>
        <v>10.5</v>
      </c>
      <c r="F268" s="19">
        <f t="shared" si="14"/>
        <v>0.67388869581845023</v>
      </c>
    </row>
    <row r="269" spans="1:6" x14ac:dyDescent="0.2">
      <c r="A269" s="19">
        <v>263</v>
      </c>
      <c r="B269" s="19">
        <f t="shared" si="12"/>
        <v>0.6</v>
      </c>
      <c r="D269" s="19">
        <v>22.7</v>
      </c>
      <c r="E269" s="19">
        <f t="shared" si="13"/>
        <v>10.5</v>
      </c>
      <c r="F269" s="19">
        <f t="shared" si="14"/>
        <v>0.67388869581845023</v>
      </c>
    </row>
    <row r="270" spans="1:6" x14ac:dyDescent="0.2">
      <c r="A270" s="19">
        <v>264</v>
      </c>
      <c r="B270" s="19">
        <f t="shared" si="12"/>
        <v>0.6</v>
      </c>
      <c r="D270" s="19">
        <v>22.8</v>
      </c>
      <c r="E270" s="19">
        <f t="shared" si="13"/>
        <v>10.5</v>
      </c>
      <c r="F270" s="19">
        <f t="shared" si="14"/>
        <v>0.67388869581845023</v>
      </c>
    </row>
    <row r="271" spans="1:6" x14ac:dyDescent="0.2">
      <c r="A271" s="19">
        <v>265</v>
      </c>
      <c r="B271" s="19">
        <f t="shared" si="12"/>
        <v>0.6</v>
      </c>
      <c r="D271" s="19">
        <v>22.9</v>
      </c>
      <c r="E271" s="19">
        <f t="shared" si="13"/>
        <v>10.5</v>
      </c>
      <c r="F271" s="19">
        <f t="shared" si="14"/>
        <v>0.67388869581845023</v>
      </c>
    </row>
    <row r="272" spans="1:6" x14ac:dyDescent="0.2">
      <c r="A272" s="19">
        <v>266</v>
      </c>
      <c r="B272" s="19">
        <f t="shared" si="12"/>
        <v>0.6</v>
      </c>
      <c r="D272" s="19">
        <v>23</v>
      </c>
      <c r="E272" s="19">
        <f t="shared" si="13"/>
        <v>10.5</v>
      </c>
      <c r="F272" s="19">
        <f t="shared" si="14"/>
        <v>0.67388869581845023</v>
      </c>
    </row>
    <row r="273" spans="1:6" x14ac:dyDescent="0.2">
      <c r="A273" s="19">
        <v>267</v>
      </c>
      <c r="B273" s="19">
        <f t="shared" si="12"/>
        <v>0.6</v>
      </c>
      <c r="D273" s="19">
        <v>23.1</v>
      </c>
      <c r="E273" s="19">
        <f t="shared" si="13"/>
        <v>10.5</v>
      </c>
      <c r="F273" s="19">
        <f t="shared" si="14"/>
        <v>0.67388869581845023</v>
      </c>
    </row>
    <row r="274" spans="1:6" x14ac:dyDescent="0.2">
      <c r="A274" s="19">
        <v>268</v>
      </c>
      <c r="B274" s="19">
        <f t="shared" si="12"/>
        <v>0.6</v>
      </c>
      <c r="D274" s="19">
        <v>23.2</v>
      </c>
      <c r="E274" s="19">
        <f t="shared" si="13"/>
        <v>10.5</v>
      </c>
      <c r="F274" s="19">
        <f t="shared" si="14"/>
        <v>0.67388869581845023</v>
      </c>
    </row>
    <row r="275" spans="1:6" x14ac:dyDescent="0.2">
      <c r="A275" s="19">
        <v>269</v>
      </c>
      <c r="B275" s="19">
        <f t="shared" si="12"/>
        <v>0.6</v>
      </c>
      <c r="D275" s="19">
        <v>23.3</v>
      </c>
      <c r="E275" s="19">
        <f t="shared" si="13"/>
        <v>10.5</v>
      </c>
      <c r="F275" s="19">
        <f t="shared" si="14"/>
        <v>0.67388869581845023</v>
      </c>
    </row>
    <row r="276" spans="1:6" x14ac:dyDescent="0.2">
      <c r="A276" s="19">
        <v>270</v>
      </c>
      <c r="B276" s="19">
        <f t="shared" si="12"/>
        <v>0.6</v>
      </c>
      <c r="D276" s="19">
        <v>23.4</v>
      </c>
      <c r="E276" s="19">
        <f t="shared" si="13"/>
        <v>10.5</v>
      </c>
      <c r="F276" s="19">
        <f t="shared" si="14"/>
        <v>0.67388869581845023</v>
      </c>
    </row>
    <row r="277" spans="1:6" x14ac:dyDescent="0.2">
      <c r="A277" s="19">
        <v>271</v>
      </c>
      <c r="B277" s="19">
        <f t="shared" si="12"/>
        <v>0.6</v>
      </c>
      <c r="D277" s="19">
        <v>23.5</v>
      </c>
      <c r="E277" s="19">
        <f t="shared" si="13"/>
        <v>10.5</v>
      </c>
      <c r="F277" s="19">
        <f t="shared" si="14"/>
        <v>0.67388869581845023</v>
      </c>
    </row>
    <row r="278" spans="1:6" x14ac:dyDescent="0.2">
      <c r="A278" s="19">
        <v>272</v>
      </c>
      <c r="B278" s="19">
        <f t="shared" si="12"/>
        <v>0.6</v>
      </c>
      <c r="D278" s="19">
        <v>23.6</v>
      </c>
      <c r="E278" s="19">
        <f t="shared" si="13"/>
        <v>10.5</v>
      </c>
      <c r="F278" s="19">
        <f t="shared" si="14"/>
        <v>0.67388869581845023</v>
      </c>
    </row>
    <row r="279" spans="1:6" x14ac:dyDescent="0.2">
      <c r="A279" s="19">
        <v>273</v>
      </c>
      <c r="B279" s="19">
        <f t="shared" si="12"/>
        <v>0.6</v>
      </c>
      <c r="D279" s="19">
        <v>23.7</v>
      </c>
      <c r="E279" s="19">
        <f t="shared" si="13"/>
        <v>10.5</v>
      </c>
      <c r="F279" s="19">
        <f t="shared" si="14"/>
        <v>0.67388869581845023</v>
      </c>
    </row>
    <row r="280" spans="1:6" x14ac:dyDescent="0.2">
      <c r="A280" s="19">
        <v>274</v>
      </c>
      <c r="B280" s="19">
        <f t="shared" si="12"/>
        <v>0.6</v>
      </c>
      <c r="D280" s="19">
        <v>23.8</v>
      </c>
      <c r="E280" s="19">
        <f t="shared" si="13"/>
        <v>10.5</v>
      </c>
      <c r="F280" s="19">
        <f t="shared" si="14"/>
        <v>0.67388869581845023</v>
      </c>
    </row>
    <row r="281" spans="1:6" x14ac:dyDescent="0.2">
      <c r="A281" s="19">
        <v>275</v>
      </c>
      <c r="B281" s="19">
        <f t="shared" si="12"/>
        <v>0.6</v>
      </c>
      <c r="D281" s="19">
        <v>23.9</v>
      </c>
      <c r="E281" s="19">
        <f t="shared" si="13"/>
        <v>10.5</v>
      </c>
      <c r="F281" s="19">
        <f t="shared" si="14"/>
        <v>0.67388869581845023</v>
      </c>
    </row>
    <row r="282" spans="1:6" x14ac:dyDescent="0.2">
      <c r="A282" s="19">
        <v>276</v>
      </c>
      <c r="B282" s="19">
        <f t="shared" si="12"/>
        <v>0.6</v>
      </c>
      <c r="D282" s="19">
        <v>24</v>
      </c>
      <c r="E282" s="19">
        <f t="shared" si="13"/>
        <v>10.5</v>
      </c>
      <c r="F282" s="19">
        <f t="shared" si="14"/>
        <v>0.67388869581845023</v>
      </c>
    </row>
    <row r="283" spans="1:6" x14ac:dyDescent="0.2">
      <c r="A283" s="19">
        <v>277</v>
      </c>
      <c r="B283" s="19">
        <f t="shared" si="12"/>
        <v>0.6</v>
      </c>
      <c r="D283" s="19">
        <v>24.1</v>
      </c>
      <c r="E283" s="19">
        <f t="shared" si="13"/>
        <v>10.5</v>
      </c>
      <c r="F283" s="19">
        <f t="shared" si="14"/>
        <v>0.67388869581845023</v>
      </c>
    </row>
    <row r="284" spans="1:6" x14ac:dyDescent="0.2">
      <c r="A284" s="19">
        <v>278</v>
      </c>
      <c r="B284" s="19">
        <f t="shared" si="12"/>
        <v>0.6</v>
      </c>
      <c r="D284" s="19">
        <v>24.2</v>
      </c>
      <c r="E284" s="19">
        <f t="shared" si="13"/>
        <v>10.5</v>
      </c>
      <c r="F284" s="19">
        <f t="shared" si="14"/>
        <v>0.67388869581845023</v>
      </c>
    </row>
    <row r="285" spans="1:6" x14ac:dyDescent="0.2">
      <c r="A285" s="19">
        <v>279</v>
      </c>
      <c r="B285" s="19">
        <f t="shared" si="12"/>
        <v>0.6</v>
      </c>
      <c r="D285" s="19">
        <v>24.3</v>
      </c>
      <c r="E285" s="19">
        <f t="shared" si="13"/>
        <v>10.5</v>
      </c>
      <c r="F285" s="19">
        <f t="shared" si="14"/>
        <v>0.67388869581845023</v>
      </c>
    </row>
    <row r="286" spans="1:6" x14ac:dyDescent="0.2">
      <c r="A286" s="19">
        <v>280</v>
      </c>
      <c r="B286" s="19">
        <f t="shared" si="12"/>
        <v>0.6</v>
      </c>
      <c r="D286" s="19">
        <v>24.4</v>
      </c>
      <c r="E286" s="19">
        <f t="shared" si="13"/>
        <v>10.5</v>
      </c>
      <c r="F286" s="19">
        <f t="shared" si="14"/>
        <v>0.67388869581845023</v>
      </c>
    </row>
    <row r="287" spans="1:6" x14ac:dyDescent="0.2">
      <c r="A287" s="19">
        <v>281</v>
      </c>
      <c r="B287" s="19">
        <f t="shared" si="12"/>
        <v>0.6</v>
      </c>
      <c r="D287" s="19">
        <v>24.5</v>
      </c>
      <c r="E287" s="19">
        <f t="shared" si="13"/>
        <v>10.5</v>
      </c>
      <c r="F287" s="19">
        <f t="shared" si="14"/>
        <v>0.67388869581845023</v>
      </c>
    </row>
    <row r="288" spans="1:6" x14ac:dyDescent="0.2">
      <c r="A288" s="19">
        <v>282</v>
      </c>
      <c r="B288" s="19">
        <f t="shared" si="12"/>
        <v>0.6</v>
      </c>
      <c r="D288" s="19">
        <v>24.6</v>
      </c>
      <c r="E288" s="19">
        <f t="shared" si="13"/>
        <v>10.5</v>
      </c>
      <c r="F288" s="19">
        <f t="shared" si="14"/>
        <v>0.67388869581845023</v>
      </c>
    </row>
    <row r="289" spans="1:6" x14ac:dyDescent="0.2">
      <c r="A289" s="19">
        <v>283</v>
      </c>
      <c r="B289" s="19">
        <f t="shared" si="12"/>
        <v>0.6</v>
      </c>
      <c r="D289" s="19">
        <v>24.7</v>
      </c>
      <c r="E289" s="19">
        <f t="shared" si="13"/>
        <v>10.5</v>
      </c>
      <c r="F289" s="19">
        <f t="shared" si="14"/>
        <v>0.67388869581845023</v>
      </c>
    </row>
    <row r="290" spans="1:6" x14ac:dyDescent="0.2">
      <c r="A290" s="19">
        <v>284</v>
      </c>
      <c r="B290" s="19">
        <f t="shared" si="12"/>
        <v>0.6</v>
      </c>
      <c r="D290" s="19">
        <v>24.8</v>
      </c>
      <c r="E290" s="19">
        <f t="shared" si="13"/>
        <v>10.5</v>
      </c>
      <c r="F290" s="19">
        <f t="shared" si="14"/>
        <v>0.67388869581845023</v>
      </c>
    </row>
    <row r="291" spans="1:6" x14ac:dyDescent="0.2">
      <c r="A291" s="19">
        <v>285</v>
      </c>
      <c r="B291" s="19">
        <f t="shared" si="12"/>
        <v>0.6</v>
      </c>
      <c r="D291" s="19">
        <v>24.9</v>
      </c>
      <c r="E291" s="19">
        <f t="shared" si="13"/>
        <v>10.5</v>
      </c>
      <c r="F291" s="19">
        <f t="shared" si="14"/>
        <v>0.67388869581845023</v>
      </c>
    </row>
    <row r="292" spans="1:6" x14ac:dyDescent="0.2">
      <c r="A292" s="19">
        <v>286</v>
      </c>
      <c r="B292" s="19">
        <f t="shared" si="12"/>
        <v>0.6</v>
      </c>
      <c r="D292" s="19">
        <v>25</v>
      </c>
      <c r="E292" s="19">
        <f t="shared" si="13"/>
        <v>10.5</v>
      </c>
      <c r="F292" s="19">
        <f t="shared" si="14"/>
        <v>0.67388869581845023</v>
      </c>
    </row>
    <row r="293" spans="1:6" x14ac:dyDescent="0.2">
      <c r="A293" s="19">
        <v>287</v>
      </c>
      <c r="B293" s="19">
        <f t="shared" si="12"/>
        <v>0.6</v>
      </c>
      <c r="D293" s="19">
        <v>25.1</v>
      </c>
      <c r="E293" s="19">
        <f t="shared" si="13"/>
        <v>10.5</v>
      </c>
      <c r="F293" s="19">
        <f t="shared" si="14"/>
        <v>0.67388869581845023</v>
      </c>
    </row>
    <row r="294" spans="1:6" x14ac:dyDescent="0.2">
      <c r="A294" s="19">
        <v>288</v>
      </c>
      <c r="B294" s="19">
        <f t="shared" si="12"/>
        <v>0.6</v>
      </c>
      <c r="D294" s="19">
        <v>25.2</v>
      </c>
      <c r="E294" s="19">
        <f t="shared" si="13"/>
        <v>10.5</v>
      </c>
      <c r="F294" s="19">
        <f t="shared" si="14"/>
        <v>0.67388869581845023</v>
      </c>
    </row>
    <row r="295" spans="1:6" x14ac:dyDescent="0.2">
      <c r="A295" s="19">
        <v>289</v>
      </c>
      <c r="B295" s="19">
        <f t="shared" si="12"/>
        <v>0.6</v>
      </c>
      <c r="D295" s="19">
        <v>25.3</v>
      </c>
      <c r="E295" s="19">
        <f t="shared" si="13"/>
        <v>10.5</v>
      </c>
      <c r="F295" s="19">
        <f t="shared" si="14"/>
        <v>0.67388869581845023</v>
      </c>
    </row>
    <row r="296" spans="1:6" x14ac:dyDescent="0.2">
      <c r="A296" s="19">
        <v>290</v>
      </c>
      <c r="B296" s="19">
        <f t="shared" si="12"/>
        <v>0.6</v>
      </c>
      <c r="D296" s="19">
        <v>25.4</v>
      </c>
      <c r="E296" s="19">
        <f t="shared" si="13"/>
        <v>10.5</v>
      </c>
      <c r="F296" s="19">
        <f t="shared" si="14"/>
        <v>0.67388869581845023</v>
      </c>
    </row>
    <row r="297" spans="1:6" x14ac:dyDescent="0.2">
      <c r="A297" s="19">
        <v>291</v>
      </c>
      <c r="B297" s="19">
        <f t="shared" si="12"/>
        <v>0.6</v>
      </c>
      <c r="D297" s="19">
        <v>25.5</v>
      </c>
      <c r="E297" s="19">
        <f t="shared" si="13"/>
        <v>10.5</v>
      </c>
      <c r="F297" s="19">
        <f t="shared" si="14"/>
        <v>0.67388869581845023</v>
      </c>
    </row>
    <row r="298" spans="1:6" x14ac:dyDescent="0.2">
      <c r="A298" s="19">
        <v>292</v>
      </c>
      <c r="B298" s="19">
        <f t="shared" si="12"/>
        <v>0.6</v>
      </c>
      <c r="D298" s="19">
        <v>25.6</v>
      </c>
      <c r="E298" s="19">
        <f t="shared" si="13"/>
        <v>10.5</v>
      </c>
      <c r="F298" s="19">
        <f t="shared" si="14"/>
        <v>0.67388869581845023</v>
      </c>
    </row>
    <row r="299" spans="1:6" x14ac:dyDescent="0.2">
      <c r="A299" s="19">
        <v>293</v>
      </c>
      <c r="B299" s="19">
        <f t="shared" si="12"/>
        <v>0.6</v>
      </c>
      <c r="D299" s="19">
        <v>25.7</v>
      </c>
      <c r="E299" s="19">
        <f t="shared" si="13"/>
        <v>10.5</v>
      </c>
      <c r="F299" s="19">
        <f t="shared" si="14"/>
        <v>0.67388869581845023</v>
      </c>
    </row>
    <row r="300" spans="1:6" x14ac:dyDescent="0.2">
      <c r="A300" s="19">
        <v>294</v>
      </c>
      <c r="B300" s="19">
        <f t="shared" si="12"/>
        <v>0.6</v>
      </c>
      <c r="D300" s="19">
        <v>25.8</v>
      </c>
      <c r="E300" s="19">
        <f t="shared" si="13"/>
        <v>10.5</v>
      </c>
      <c r="F300" s="19">
        <f t="shared" si="14"/>
        <v>0.67388869581845023</v>
      </c>
    </row>
    <row r="301" spans="1:6" x14ac:dyDescent="0.2">
      <c r="A301" s="19">
        <v>295</v>
      </c>
      <c r="B301" s="19">
        <f t="shared" si="12"/>
        <v>0.6</v>
      </c>
      <c r="D301" s="19">
        <v>25.9</v>
      </c>
      <c r="E301" s="19">
        <f t="shared" si="13"/>
        <v>10.5</v>
      </c>
      <c r="F301" s="19">
        <f t="shared" si="14"/>
        <v>0.67388869581845023</v>
      </c>
    </row>
    <row r="302" spans="1:6" x14ac:dyDescent="0.2">
      <c r="A302" s="19">
        <v>296</v>
      </c>
      <c r="B302" s="19">
        <f t="shared" si="12"/>
        <v>0.6</v>
      </c>
      <c r="D302" s="19">
        <v>25.999999999999901</v>
      </c>
      <c r="E302" s="19">
        <f t="shared" si="13"/>
        <v>10.5</v>
      </c>
      <c r="F302" s="19">
        <f t="shared" si="14"/>
        <v>0.67388869581845023</v>
      </c>
    </row>
    <row r="303" spans="1:6" x14ac:dyDescent="0.2">
      <c r="A303" s="19">
        <v>297</v>
      </c>
      <c r="B303" s="19">
        <f t="shared" si="12"/>
        <v>0.6</v>
      </c>
      <c r="D303" s="19">
        <v>26.099999999999799</v>
      </c>
      <c r="E303" s="19">
        <f t="shared" si="13"/>
        <v>10.5</v>
      </c>
      <c r="F303" s="19">
        <f t="shared" si="14"/>
        <v>0.67388869581845023</v>
      </c>
    </row>
    <row r="304" spans="1:6" x14ac:dyDescent="0.2">
      <c r="A304" s="19">
        <v>298</v>
      </c>
      <c r="B304" s="19">
        <f t="shared" si="12"/>
        <v>0.6</v>
      </c>
      <c r="D304" s="19">
        <v>26.199999999999701</v>
      </c>
      <c r="E304" s="19">
        <f t="shared" si="13"/>
        <v>10.5</v>
      </c>
      <c r="F304" s="19">
        <f t="shared" si="14"/>
        <v>0.67388869581845023</v>
      </c>
    </row>
    <row r="305" spans="1:6" x14ac:dyDescent="0.2">
      <c r="A305" s="19">
        <v>299</v>
      </c>
      <c r="B305" s="19">
        <f t="shared" si="12"/>
        <v>0.6</v>
      </c>
      <c r="D305" s="19">
        <v>26.299999999999599</v>
      </c>
      <c r="E305" s="19">
        <f t="shared" si="13"/>
        <v>10.5</v>
      </c>
      <c r="F305" s="19">
        <f t="shared" si="14"/>
        <v>0.67388869581845023</v>
      </c>
    </row>
    <row r="306" spans="1:6" x14ac:dyDescent="0.2">
      <c r="A306" s="19">
        <v>300</v>
      </c>
      <c r="B306" s="19">
        <f t="shared" si="12"/>
        <v>0.6</v>
      </c>
      <c r="D306" s="19">
        <v>26.399999999999501</v>
      </c>
      <c r="E306" s="19">
        <f t="shared" si="13"/>
        <v>10.5</v>
      </c>
      <c r="F306" s="19">
        <f t="shared" si="14"/>
        <v>0.67388869581845023</v>
      </c>
    </row>
    <row r="307" spans="1:6" x14ac:dyDescent="0.2">
      <c r="A307" s="19">
        <v>301</v>
      </c>
      <c r="B307" s="19">
        <f t="shared" si="12"/>
        <v>0.6</v>
      </c>
      <c r="D307" s="19">
        <v>26.4999999999994</v>
      </c>
      <c r="E307" s="19">
        <f t="shared" si="13"/>
        <v>10.5</v>
      </c>
      <c r="F307" s="19">
        <f t="shared" si="14"/>
        <v>0.67388869581845023</v>
      </c>
    </row>
    <row r="308" spans="1:6" x14ac:dyDescent="0.2">
      <c r="A308" s="19">
        <v>302</v>
      </c>
      <c r="B308" s="19">
        <f t="shared" si="12"/>
        <v>0.6</v>
      </c>
      <c r="D308" s="19">
        <v>26.599999999999302</v>
      </c>
      <c r="E308" s="19">
        <f t="shared" si="13"/>
        <v>10.5</v>
      </c>
      <c r="F308" s="19">
        <f t="shared" si="14"/>
        <v>0.67388869581845023</v>
      </c>
    </row>
    <row r="309" spans="1:6" x14ac:dyDescent="0.2">
      <c r="A309" s="19">
        <v>303</v>
      </c>
      <c r="B309" s="19">
        <f t="shared" si="12"/>
        <v>0.6</v>
      </c>
      <c r="D309" s="19">
        <v>26.6999999999992</v>
      </c>
      <c r="E309" s="19">
        <f t="shared" si="13"/>
        <v>10.5</v>
      </c>
      <c r="F309" s="19">
        <f t="shared" si="14"/>
        <v>0.67388869581845023</v>
      </c>
    </row>
    <row r="310" spans="1:6" x14ac:dyDescent="0.2">
      <c r="A310" s="19">
        <v>304</v>
      </c>
      <c r="B310" s="19">
        <f t="shared" si="12"/>
        <v>0.6</v>
      </c>
      <c r="D310" s="19">
        <v>26.799999999999098</v>
      </c>
      <c r="E310" s="19">
        <f t="shared" si="13"/>
        <v>10.5</v>
      </c>
      <c r="F310" s="19">
        <f t="shared" si="14"/>
        <v>0.67388869581845023</v>
      </c>
    </row>
    <row r="311" spans="1:6" x14ac:dyDescent="0.2">
      <c r="A311" s="19">
        <v>305</v>
      </c>
      <c r="B311" s="19">
        <f t="shared" si="12"/>
        <v>0.6</v>
      </c>
      <c r="D311" s="19">
        <v>26.899999999999</v>
      </c>
      <c r="E311" s="19">
        <f t="shared" si="13"/>
        <v>10.5</v>
      </c>
      <c r="F311" s="19">
        <f t="shared" si="14"/>
        <v>0.67388869581845023</v>
      </c>
    </row>
    <row r="312" spans="1:6" x14ac:dyDescent="0.2">
      <c r="A312" s="19">
        <v>306</v>
      </c>
      <c r="B312" s="19">
        <f t="shared" si="12"/>
        <v>0.6</v>
      </c>
      <c r="D312" s="19">
        <v>26.999999999998899</v>
      </c>
      <c r="E312" s="19">
        <f t="shared" si="13"/>
        <v>10.5</v>
      </c>
      <c r="F312" s="19">
        <f t="shared" si="14"/>
        <v>0.67388869581845023</v>
      </c>
    </row>
    <row r="313" spans="1:6" x14ac:dyDescent="0.2">
      <c r="A313" s="19">
        <v>307</v>
      </c>
      <c r="B313" s="19">
        <f t="shared" si="12"/>
        <v>0.6</v>
      </c>
      <c r="D313" s="19">
        <v>27.099999999998801</v>
      </c>
      <c r="E313" s="19">
        <f t="shared" si="13"/>
        <v>10.5</v>
      </c>
      <c r="F313" s="19">
        <f t="shared" si="14"/>
        <v>0.67388869581845023</v>
      </c>
    </row>
    <row r="314" spans="1:6" x14ac:dyDescent="0.2">
      <c r="A314" s="19">
        <v>308</v>
      </c>
      <c r="B314" s="19">
        <f t="shared" si="12"/>
        <v>0.6</v>
      </c>
      <c r="D314" s="19">
        <v>27.199999999998699</v>
      </c>
      <c r="E314" s="19">
        <f t="shared" si="13"/>
        <v>10.5</v>
      </c>
      <c r="F314" s="19">
        <f t="shared" si="14"/>
        <v>0.67388869581845023</v>
      </c>
    </row>
    <row r="315" spans="1:6" x14ac:dyDescent="0.2">
      <c r="A315" s="19">
        <v>309</v>
      </c>
      <c r="B315" s="19">
        <f t="shared" si="12"/>
        <v>0.6</v>
      </c>
      <c r="D315" s="19">
        <v>27.299999999998601</v>
      </c>
      <c r="E315" s="19">
        <f t="shared" si="13"/>
        <v>10.5</v>
      </c>
      <c r="F315" s="19">
        <f t="shared" si="14"/>
        <v>0.67388869581845023</v>
      </c>
    </row>
    <row r="316" spans="1:6" x14ac:dyDescent="0.2">
      <c r="A316" s="19">
        <v>310</v>
      </c>
      <c r="B316" s="19">
        <f t="shared" si="12"/>
        <v>0.6</v>
      </c>
      <c r="D316" s="19">
        <v>27.399999999998499</v>
      </c>
      <c r="E316" s="19">
        <f t="shared" si="13"/>
        <v>10.5</v>
      </c>
      <c r="F316" s="19">
        <f t="shared" si="14"/>
        <v>0.67388869581845023</v>
      </c>
    </row>
    <row r="317" spans="1:6" x14ac:dyDescent="0.2">
      <c r="A317" s="19">
        <v>311</v>
      </c>
      <c r="B317" s="19">
        <f t="shared" si="12"/>
        <v>0.6</v>
      </c>
      <c r="D317" s="19">
        <v>27.499999999998401</v>
      </c>
      <c r="E317" s="19">
        <f t="shared" si="13"/>
        <v>10.5</v>
      </c>
      <c r="F317" s="19">
        <f t="shared" si="14"/>
        <v>0.67388869581845023</v>
      </c>
    </row>
    <row r="318" spans="1:6" x14ac:dyDescent="0.2">
      <c r="A318" s="19">
        <v>312</v>
      </c>
      <c r="B318" s="19">
        <f t="shared" si="12"/>
        <v>0.6</v>
      </c>
      <c r="D318" s="19">
        <v>27.5999999999983</v>
      </c>
      <c r="E318" s="19">
        <f t="shared" si="13"/>
        <v>10.5</v>
      </c>
      <c r="F318" s="19">
        <f t="shared" si="14"/>
        <v>0.67388869581845023</v>
      </c>
    </row>
    <row r="319" spans="1:6" x14ac:dyDescent="0.2">
      <c r="A319" s="19">
        <v>313</v>
      </c>
      <c r="B319" s="19">
        <f t="shared" si="12"/>
        <v>0.6</v>
      </c>
      <c r="D319" s="19">
        <v>27.699999999998202</v>
      </c>
      <c r="E319" s="19">
        <f t="shared" si="13"/>
        <v>10.5</v>
      </c>
      <c r="F319" s="19">
        <f t="shared" si="14"/>
        <v>0.67388869581845023</v>
      </c>
    </row>
    <row r="320" spans="1:6" x14ac:dyDescent="0.2">
      <c r="A320" s="19">
        <v>314</v>
      </c>
      <c r="B320" s="19">
        <f t="shared" si="12"/>
        <v>0.6</v>
      </c>
      <c r="D320" s="19">
        <v>27.7999999999981</v>
      </c>
      <c r="E320" s="19">
        <f t="shared" si="13"/>
        <v>10.5</v>
      </c>
      <c r="F320" s="19">
        <f t="shared" si="14"/>
        <v>0.67388869581845023</v>
      </c>
    </row>
    <row r="321" spans="1:6" x14ac:dyDescent="0.2">
      <c r="A321" s="19">
        <v>315</v>
      </c>
      <c r="B321" s="19">
        <f t="shared" si="12"/>
        <v>0.6</v>
      </c>
      <c r="D321" s="19">
        <v>27.899999999997998</v>
      </c>
      <c r="E321" s="19">
        <f t="shared" si="13"/>
        <v>10.5</v>
      </c>
      <c r="F321" s="19">
        <f t="shared" si="14"/>
        <v>0.67388869581845023</v>
      </c>
    </row>
    <row r="322" spans="1:6" x14ac:dyDescent="0.2">
      <c r="A322" s="19">
        <v>316</v>
      </c>
      <c r="B322" s="19">
        <f t="shared" ref="B322:B367" si="15">axis_2+NORMDIST(A322,$H$8,$H$15,FALSE)</f>
        <v>0.6</v>
      </c>
      <c r="D322" s="19">
        <v>27.9999999999979</v>
      </c>
      <c r="E322" s="19">
        <f t="shared" ref="E322:E367" si="16">IF(D322&lt;A-0.5,A-0.5,IF(D322&gt;B+0.5,B+0.5,D322))</f>
        <v>10.5</v>
      </c>
      <c r="F322" s="19">
        <f t="shared" ref="F322:F367" si="17">axis_2+IF(AND(A-0.5&lt;=E322,E322&lt;=B+0.5),NORMDIST(E322,$H$8,$H$15,FALSE),0)</f>
        <v>0.67388869581845023</v>
      </c>
    </row>
    <row r="323" spans="1:6" x14ac:dyDescent="0.2">
      <c r="A323" s="19">
        <v>317</v>
      </c>
      <c r="B323" s="19">
        <f t="shared" si="15"/>
        <v>0.6</v>
      </c>
      <c r="D323" s="19">
        <v>28.099999999997799</v>
      </c>
      <c r="E323" s="19">
        <f t="shared" si="16"/>
        <v>10.5</v>
      </c>
      <c r="F323" s="19">
        <f t="shared" si="17"/>
        <v>0.67388869581845023</v>
      </c>
    </row>
    <row r="324" spans="1:6" x14ac:dyDescent="0.2">
      <c r="A324" s="19">
        <v>318</v>
      </c>
      <c r="B324" s="19">
        <f t="shared" si="15"/>
        <v>0.6</v>
      </c>
      <c r="D324" s="19">
        <v>28.199999999997701</v>
      </c>
      <c r="E324" s="19">
        <f t="shared" si="16"/>
        <v>10.5</v>
      </c>
      <c r="F324" s="19">
        <f t="shared" si="17"/>
        <v>0.67388869581845023</v>
      </c>
    </row>
    <row r="325" spans="1:6" x14ac:dyDescent="0.2">
      <c r="A325" s="19">
        <v>319</v>
      </c>
      <c r="B325" s="19">
        <f t="shared" si="15"/>
        <v>0.6</v>
      </c>
      <c r="D325" s="19">
        <v>28.299999999997599</v>
      </c>
      <c r="E325" s="19">
        <f t="shared" si="16"/>
        <v>10.5</v>
      </c>
      <c r="F325" s="19">
        <f t="shared" si="17"/>
        <v>0.67388869581845023</v>
      </c>
    </row>
    <row r="326" spans="1:6" x14ac:dyDescent="0.2">
      <c r="A326" s="19">
        <v>320</v>
      </c>
      <c r="B326" s="19">
        <f t="shared" si="15"/>
        <v>0.6</v>
      </c>
      <c r="D326" s="19">
        <v>28.399999999997501</v>
      </c>
      <c r="E326" s="19">
        <f t="shared" si="16"/>
        <v>10.5</v>
      </c>
      <c r="F326" s="19">
        <f t="shared" si="17"/>
        <v>0.67388869581845023</v>
      </c>
    </row>
    <row r="327" spans="1:6" x14ac:dyDescent="0.2">
      <c r="A327" s="19">
        <v>321</v>
      </c>
      <c r="B327" s="19">
        <f t="shared" si="15"/>
        <v>0.6</v>
      </c>
      <c r="D327" s="19">
        <v>28.499999999997399</v>
      </c>
      <c r="E327" s="19">
        <f t="shared" si="16"/>
        <v>10.5</v>
      </c>
      <c r="F327" s="19">
        <f t="shared" si="17"/>
        <v>0.67388869581845023</v>
      </c>
    </row>
    <row r="328" spans="1:6" x14ac:dyDescent="0.2">
      <c r="A328" s="19">
        <v>322</v>
      </c>
      <c r="B328" s="19">
        <f t="shared" si="15"/>
        <v>0.6</v>
      </c>
      <c r="D328" s="19">
        <v>28.599999999997301</v>
      </c>
      <c r="E328" s="19">
        <f t="shared" si="16"/>
        <v>10.5</v>
      </c>
      <c r="F328" s="19">
        <f t="shared" si="17"/>
        <v>0.67388869581845023</v>
      </c>
    </row>
    <row r="329" spans="1:6" x14ac:dyDescent="0.2">
      <c r="A329" s="19">
        <v>323</v>
      </c>
      <c r="B329" s="19">
        <f t="shared" si="15"/>
        <v>0.6</v>
      </c>
      <c r="D329" s="19">
        <v>28.6999999999972</v>
      </c>
      <c r="E329" s="19">
        <f t="shared" si="16"/>
        <v>10.5</v>
      </c>
      <c r="F329" s="19">
        <f t="shared" si="17"/>
        <v>0.67388869581845023</v>
      </c>
    </row>
    <row r="330" spans="1:6" x14ac:dyDescent="0.2">
      <c r="A330" s="19">
        <v>324</v>
      </c>
      <c r="B330" s="19">
        <f t="shared" si="15"/>
        <v>0.6</v>
      </c>
      <c r="D330" s="19">
        <v>28.799999999997201</v>
      </c>
      <c r="E330" s="19">
        <f t="shared" si="16"/>
        <v>10.5</v>
      </c>
      <c r="F330" s="19">
        <f t="shared" si="17"/>
        <v>0.67388869581845023</v>
      </c>
    </row>
    <row r="331" spans="1:6" x14ac:dyDescent="0.2">
      <c r="A331" s="19">
        <v>325</v>
      </c>
      <c r="B331" s="19">
        <f t="shared" si="15"/>
        <v>0.6</v>
      </c>
      <c r="D331" s="19">
        <v>28.8999999999971</v>
      </c>
      <c r="E331" s="19">
        <f t="shared" si="16"/>
        <v>10.5</v>
      </c>
      <c r="F331" s="19">
        <f t="shared" si="17"/>
        <v>0.67388869581845023</v>
      </c>
    </row>
    <row r="332" spans="1:6" x14ac:dyDescent="0.2">
      <c r="A332" s="19">
        <v>326</v>
      </c>
      <c r="B332" s="19">
        <f t="shared" si="15"/>
        <v>0.6</v>
      </c>
      <c r="D332" s="19">
        <v>28.999999999997002</v>
      </c>
      <c r="E332" s="19">
        <f t="shared" si="16"/>
        <v>10.5</v>
      </c>
      <c r="F332" s="19">
        <f t="shared" si="17"/>
        <v>0.67388869581845023</v>
      </c>
    </row>
    <row r="333" spans="1:6" x14ac:dyDescent="0.2">
      <c r="A333" s="19">
        <v>327</v>
      </c>
      <c r="B333" s="19">
        <f t="shared" si="15"/>
        <v>0.6</v>
      </c>
      <c r="D333" s="19">
        <v>29.0999999999969</v>
      </c>
      <c r="E333" s="19">
        <f t="shared" si="16"/>
        <v>10.5</v>
      </c>
      <c r="F333" s="19">
        <f t="shared" si="17"/>
        <v>0.67388869581845023</v>
      </c>
    </row>
    <row r="334" spans="1:6" x14ac:dyDescent="0.2">
      <c r="A334" s="19">
        <v>328</v>
      </c>
      <c r="B334" s="19">
        <f t="shared" si="15"/>
        <v>0.6</v>
      </c>
      <c r="D334" s="19">
        <v>29.199999999996798</v>
      </c>
      <c r="E334" s="19">
        <f t="shared" si="16"/>
        <v>10.5</v>
      </c>
      <c r="F334" s="19">
        <f t="shared" si="17"/>
        <v>0.67388869581845023</v>
      </c>
    </row>
    <row r="335" spans="1:6" x14ac:dyDescent="0.2">
      <c r="A335" s="19">
        <v>329</v>
      </c>
      <c r="B335" s="19">
        <f t="shared" si="15"/>
        <v>0.6</v>
      </c>
      <c r="D335" s="19">
        <v>29.2999999999967</v>
      </c>
      <c r="E335" s="19">
        <f t="shared" si="16"/>
        <v>10.5</v>
      </c>
      <c r="F335" s="19">
        <f t="shared" si="17"/>
        <v>0.67388869581845023</v>
      </c>
    </row>
    <row r="336" spans="1:6" x14ac:dyDescent="0.2">
      <c r="A336" s="19">
        <v>330</v>
      </c>
      <c r="B336" s="19">
        <f t="shared" si="15"/>
        <v>0.6</v>
      </c>
      <c r="D336" s="19">
        <v>29.399999999996599</v>
      </c>
      <c r="E336" s="19">
        <f t="shared" si="16"/>
        <v>10.5</v>
      </c>
      <c r="F336" s="19">
        <f t="shared" si="17"/>
        <v>0.67388869581845023</v>
      </c>
    </row>
    <row r="337" spans="1:6" x14ac:dyDescent="0.2">
      <c r="A337" s="19">
        <v>331</v>
      </c>
      <c r="B337" s="19">
        <f t="shared" si="15"/>
        <v>0.6</v>
      </c>
      <c r="D337" s="19">
        <v>29.499999999996501</v>
      </c>
      <c r="E337" s="19">
        <f t="shared" si="16"/>
        <v>10.5</v>
      </c>
      <c r="F337" s="19">
        <f t="shared" si="17"/>
        <v>0.67388869581845023</v>
      </c>
    </row>
    <row r="338" spans="1:6" x14ac:dyDescent="0.2">
      <c r="A338" s="19">
        <v>332</v>
      </c>
      <c r="B338" s="19">
        <f t="shared" si="15"/>
        <v>0.6</v>
      </c>
      <c r="D338" s="19">
        <v>29.599999999996399</v>
      </c>
      <c r="E338" s="19">
        <f t="shared" si="16"/>
        <v>10.5</v>
      </c>
      <c r="F338" s="19">
        <f t="shared" si="17"/>
        <v>0.67388869581845023</v>
      </c>
    </row>
    <row r="339" spans="1:6" x14ac:dyDescent="0.2">
      <c r="A339" s="19">
        <v>333</v>
      </c>
      <c r="B339" s="19">
        <f t="shared" si="15"/>
        <v>0.6</v>
      </c>
      <c r="D339" s="19">
        <v>29.699999999996301</v>
      </c>
      <c r="E339" s="19">
        <f t="shared" si="16"/>
        <v>10.5</v>
      </c>
      <c r="F339" s="19">
        <f t="shared" si="17"/>
        <v>0.67388869581845023</v>
      </c>
    </row>
    <row r="340" spans="1:6" x14ac:dyDescent="0.2">
      <c r="A340" s="19">
        <v>334</v>
      </c>
      <c r="B340" s="19">
        <f t="shared" si="15"/>
        <v>0.6</v>
      </c>
      <c r="D340" s="19">
        <v>29.799999999996199</v>
      </c>
      <c r="E340" s="19">
        <f t="shared" si="16"/>
        <v>10.5</v>
      </c>
      <c r="F340" s="19">
        <f t="shared" si="17"/>
        <v>0.67388869581845023</v>
      </c>
    </row>
    <row r="341" spans="1:6" x14ac:dyDescent="0.2">
      <c r="A341" s="19">
        <v>335</v>
      </c>
      <c r="B341" s="19">
        <f t="shared" si="15"/>
        <v>0.6</v>
      </c>
      <c r="D341" s="19">
        <v>29.899999999996101</v>
      </c>
      <c r="E341" s="19">
        <f t="shared" si="16"/>
        <v>10.5</v>
      </c>
      <c r="F341" s="19">
        <f t="shared" si="17"/>
        <v>0.67388869581845023</v>
      </c>
    </row>
    <row r="342" spans="1:6" x14ac:dyDescent="0.2">
      <c r="A342" s="19">
        <v>336</v>
      </c>
      <c r="B342" s="19">
        <f t="shared" si="15"/>
        <v>0.6</v>
      </c>
      <c r="D342" s="19">
        <v>29.999999999996</v>
      </c>
      <c r="E342" s="19">
        <f t="shared" si="16"/>
        <v>10.5</v>
      </c>
      <c r="F342" s="19">
        <f t="shared" si="17"/>
        <v>0.67388869581845023</v>
      </c>
    </row>
    <row r="343" spans="1:6" x14ac:dyDescent="0.2">
      <c r="A343" s="19">
        <v>337</v>
      </c>
      <c r="B343" s="19">
        <f t="shared" si="15"/>
        <v>0.6</v>
      </c>
      <c r="D343" s="19">
        <v>30.099999999995902</v>
      </c>
      <c r="E343" s="19">
        <f t="shared" si="16"/>
        <v>10.5</v>
      </c>
      <c r="F343" s="19">
        <f t="shared" si="17"/>
        <v>0.67388869581845023</v>
      </c>
    </row>
    <row r="344" spans="1:6" x14ac:dyDescent="0.2">
      <c r="A344" s="19">
        <v>338</v>
      </c>
      <c r="B344" s="19">
        <f t="shared" si="15"/>
        <v>0.6</v>
      </c>
      <c r="D344" s="19">
        <v>30.1999999999958</v>
      </c>
      <c r="E344" s="19">
        <f t="shared" si="16"/>
        <v>10.5</v>
      </c>
      <c r="F344" s="19">
        <f t="shared" si="17"/>
        <v>0.67388869581845023</v>
      </c>
    </row>
    <row r="345" spans="1:6" x14ac:dyDescent="0.2">
      <c r="A345" s="19">
        <v>339</v>
      </c>
      <c r="B345" s="19">
        <f t="shared" si="15"/>
        <v>0.6</v>
      </c>
      <c r="D345" s="19">
        <v>30.299999999995698</v>
      </c>
      <c r="E345" s="19">
        <f t="shared" si="16"/>
        <v>10.5</v>
      </c>
      <c r="F345" s="19">
        <f t="shared" si="17"/>
        <v>0.67388869581845023</v>
      </c>
    </row>
    <row r="346" spans="1:6" x14ac:dyDescent="0.2">
      <c r="A346" s="19">
        <v>340</v>
      </c>
      <c r="B346" s="19">
        <f t="shared" si="15"/>
        <v>0.6</v>
      </c>
      <c r="D346" s="19">
        <v>30.3999999999956</v>
      </c>
      <c r="E346" s="19">
        <f t="shared" si="16"/>
        <v>10.5</v>
      </c>
      <c r="F346" s="19">
        <f t="shared" si="17"/>
        <v>0.67388869581845023</v>
      </c>
    </row>
    <row r="347" spans="1:6" x14ac:dyDescent="0.2">
      <c r="A347" s="19">
        <v>341</v>
      </c>
      <c r="B347" s="19">
        <f t="shared" si="15"/>
        <v>0.6</v>
      </c>
      <c r="D347" s="19">
        <v>30.3999999999956</v>
      </c>
      <c r="E347" s="19">
        <f t="shared" si="16"/>
        <v>10.5</v>
      </c>
      <c r="F347" s="19">
        <f t="shared" si="17"/>
        <v>0.67388869581845023</v>
      </c>
    </row>
    <row r="348" spans="1:6" x14ac:dyDescent="0.2">
      <c r="A348" s="19">
        <v>342</v>
      </c>
      <c r="B348" s="19">
        <f t="shared" si="15"/>
        <v>0.6</v>
      </c>
      <c r="D348" s="19">
        <v>31.3999999999956</v>
      </c>
      <c r="E348" s="19">
        <f t="shared" si="16"/>
        <v>10.5</v>
      </c>
      <c r="F348" s="19">
        <f t="shared" si="17"/>
        <v>0.67388869581845023</v>
      </c>
    </row>
    <row r="349" spans="1:6" x14ac:dyDescent="0.2">
      <c r="A349" s="19">
        <v>343</v>
      </c>
      <c r="B349" s="19">
        <f t="shared" si="15"/>
        <v>0.6</v>
      </c>
      <c r="D349" s="19">
        <v>32.3999999999956</v>
      </c>
      <c r="E349" s="19">
        <f t="shared" si="16"/>
        <v>10.5</v>
      </c>
      <c r="F349" s="19">
        <f t="shared" si="17"/>
        <v>0.67388869581845023</v>
      </c>
    </row>
    <row r="350" spans="1:6" x14ac:dyDescent="0.2">
      <c r="A350" s="19">
        <v>344</v>
      </c>
      <c r="B350" s="19">
        <f t="shared" si="15"/>
        <v>0.6</v>
      </c>
      <c r="D350" s="19">
        <v>33.3999999999956</v>
      </c>
      <c r="E350" s="19">
        <f t="shared" si="16"/>
        <v>10.5</v>
      </c>
      <c r="F350" s="19">
        <f t="shared" si="17"/>
        <v>0.67388869581845023</v>
      </c>
    </row>
    <row r="351" spans="1:6" x14ac:dyDescent="0.2">
      <c r="A351" s="19">
        <v>345</v>
      </c>
      <c r="B351" s="19">
        <f t="shared" si="15"/>
        <v>0.6</v>
      </c>
      <c r="D351" s="19">
        <v>34.3999999999956</v>
      </c>
      <c r="E351" s="19">
        <f t="shared" si="16"/>
        <v>10.5</v>
      </c>
      <c r="F351" s="19">
        <f t="shared" si="17"/>
        <v>0.67388869581845023</v>
      </c>
    </row>
    <row r="352" spans="1:6" x14ac:dyDescent="0.2">
      <c r="A352" s="19">
        <v>346</v>
      </c>
      <c r="B352" s="19">
        <f t="shared" si="15"/>
        <v>0.6</v>
      </c>
      <c r="D352" s="19">
        <v>35.3999999999956</v>
      </c>
      <c r="E352" s="19">
        <f t="shared" si="16"/>
        <v>10.5</v>
      </c>
      <c r="F352" s="19">
        <f t="shared" si="17"/>
        <v>0.67388869581845023</v>
      </c>
    </row>
    <row r="353" spans="1:6" x14ac:dyDescent="0.2">
      <c r="A353" s="19">
        <v>347</v>
      </c>
      <c r="B353" s="19">
        <f t="shared" si="15"/>
        <v>0.6</v>
      </c>
      <c r="D353" s="19">
        <v>36.3999999999956</v>
      </c>
      <c r="E353" s="19">
        <f t="shared" si="16"/>
        <v>10.5</v>
      </c>
      <c r="F353" s="19">
        <f t="shared" si="17"/>
        <v>0.67388869581845023</v>
      </c>
    </row>
    <row r="354" spans="1:6" x14ac:dyDescent="0.2">
      <c r="A354" s="19">
        <v>348</v>
      </c>
      <c r="B354" s="19">
        <f t="shared" si="15"/>
        <v>0.6</v>
      </c>
      <c r="D354" s="19">
        <v>37.3999999999956</v>
      </c>
      <c r="E354" s="19">
        <f t="shared" si="16"/>
        <v>10.5</v>
      </c>
      <c r="F354" s="19">
        <f t="shared" si="17"/>
        <v>0.67388869581845023</v>
      </c>
    </row>
    <row r="355" spans="1:6" x14ac:dyDescent="0.2">
      <c r="A355" s="19">
        <v>349</v>
      </c>
      <c r="B355" s="19">
        <f t="shared" si="15"/>
        <v>0.6</v>
      </c>
      <c r="D355" s="19">
        <v>38.3999999999956</v>
      </c>
      <c r="E355" s="19">
        <f t="shared" si="16"/>
        <v>10.5</v>
      </c>
      <c r="F355" s="19">
        <f t="shared" si="17"/>
        <v>0.67388869581845023</v>
      </c>
    </row>
    <row r="356" spans="1:6" x14ac:dyDescent="0.2">
      <c r="A356" s="19">
        <v>350</v>
      </c>
      <c r="B356" s="19">
        <f t="shared" si="15"/>
        <v>0.6</v>
      </c>
      <c r="D356" s="19">
        <v>39.3999999999956</v>
      </c>
      <c r="E356" s="19">
        <f t="shared" si="16"/>
        <v>10.5</v>
      </c>
      <c r="F356" s="19">
        <f t="shared" si="17"/>
        <v>0.67388869581845023</v>
      </c>
    </row>
    <row r="357" spans="1:6" x14ac:dyDescent="0.2">
      <c r="A357" s="19">
        <v>351</v>
      </c>
      <c r="B357" s="19">
        <f t="shared" si="15"/>
        <v>0.6</v>
      </c>
      <c r="D357" s="19">
        <v>40.3999999999956</v>
      </c>
      <c r="E357" s="19">
        <f t="shared" si="16"/>
        <v>10.5</v>
      </c>
      <c r="F357" s="19">
        <f t="shared" si="17"/>
        <v>0.67388869581845023</v>
      </c>
    </row>
    <row r="358" spans="1:6" x14ac:dyDescent="0.2">
      <c r="A358" s="19">
        <v>352</v>
      </c>
      <c r="B358" s="19">
        <f t="shared" si="15"/>
        <v>0.6</v>
      </c>
      <c r="D358" s="19">
        <v>41.3999999999956</v>
      </c>
      <c r="E358" s="19">
        <f t="shared" si="16"/>
        <v>10.5</v>
      </c>
      <c r="F358" s="19">
        <f t="shared" si="17"/>
        <v>0.67388869581845023</v>
      </c>
    </row>
    <row r="359" spans="1:6" x14ac:dyDescent="0.2">
      <c r="A359" s="19">
        <v>353</v>
      </c>
      <c r="B359" s="19">
        <f t="shared" si="15"/>
        <v>0.6</v>
      </c>
      <c r="D359" s="19">
        <v>42.3999999999956</v>
      </c>
      <c r="E359" s="19">
        <f t="shared" si="16"/>
        <v>10.5</v>
      </c>
      <c r="F359" s="19">
        <f t="shared" si="17"/>
        <v>0.67388869581845023</v>
      </c>
    </row>
    <row r="360" spans="1:6" x14ac:dyDescent="0.2">
      <c r="A360" s="19">
        <v>354</v>
      </c>
      <c r="B360" s="19">
        <f t="shared" si="15"/>
        <v>0.6</v>
      </c>
      <c r="D360" s="19">
        <v>43.3999999999956</v>
      </c>
      <c r="E360" s="19">
        <f t="shared" si="16"/>
        <v>10.5</v>
      </c>
      <c r="F360" s="19">
        <f t="shared" si="17"/>
        <v>0.67388869581845023</v>
      </c>
    </row>
    <row r="361" spans="1:6" x14ac:dyDescent="0.2">
      <c r="A361" s="19">
        <v>355</v>
      </c>
      <c r="B361" s="19">
        <f t="shared" si="15"/>
        <v>0.6</v>
      </c>
      <c r="D361" s="19">
        <v>44.3999999999956</v>
      </c>
      <c r="E361" s="19">
        <f t="shared" si="16"/>
        <v>10.5</v>
      </c>
      <c r="F361" s="19">
        <f t="shared" si="17"/>
        <v>0.67388869581845023</v>
      </c>
    </row>
    <row r="362" spans="1:6" x14ac:dyDescent="0.2">
      <c r="A362" s="19">
        <v>356</v>
      </c>
      <c r="B362" s="19">
        <f t="shared" si="15"/>
        <v>0.6</v>
      </c>
      <c r="D362" s="19">
        <v>45.3999999999956</v>
      </c>
      <c r="E362" s="19">
        <f t="shared" si="16"/>
        <v>10.5</v>
      </c>
      <c r="F362" s="19">
        <f t="shared" si="17"/>
        <v>0.67388869581845023</v>
      </c>
    </row>
    <row r="363" spans="1:6" x14ac:dyDescent="0.2">
      <c r="A363" s="19">
        <v>357</v>
      </c>
      <c r="B363" s="19">
        <f t="shared" si="15"/>
        <v>0.6</v>
      </c>
      <c r="D363" s="19">
        <v>46.3999999999956</v>
      </c>
      <c r="E363" s="19">
        <f t="shared" si="16"/>
        <v>10.5</v>
      </c>
      <c r="F363" s="19">
        <f t="shared" si="17"/>
        <v>0.67388869581845023</v>
      </c>
    </row>
    <row r="364" spans="1:6" x14ac:dyDescent="0.2">
      <c r="A364" s="19">
        <v>358</v>
      </c>
      <c r="B364" s="19">
        <f t="shared" si="15"/>
        <v>0.6</v>
      </c>
      <c r="D364" s="19">
        <v>47.3999999999956</v>
      </c>
      <c r="E364" s="19">
        <f t="shared" si="16"/>
        <v>10.5</v>
      </c>
      <c r="F364" s="19">
        <f t="shared" si="17"/>
        <v>0.67388869581845023</v>
      </c>
    </row>
    <row r="365" spans="1:6" x14ac:dyDescent="0.2">
      <c r="A365" s="19">
        <v>359</v>
      </c>
      <c r="B365" s="19">
        <f t="shared" si="15"/>
        <v>0.6</v>
      </c>
      <c r="D365" s="19">
        <v>48.3999999999956</v>
      </c>
      <c r="E365" s="19">
        <f t="shared" si="16"/>
        <v>10.5</v>
      </c>
      <c r="F365" s="19">
        <f t="shared" si="17"/>
        <v>0.67388869581845023</v>
      </c>
    </row>
    <row r="366" spans="1:6" x14ac:dyDescent="0.2">
      <c r="A366" s="19">
        <v>360</v>
      </c>
      <c r="B366" s="19">
        <f t="shared" si="15"/>
        <v>0.6</v>
      </c>
      <c r="D366" s="19">
        <v>49.3999999999956</v>
      </c>
      <c r="E366" s="19">
        <f t="shared" si="16"/>
        <v>10.5</v>
      </c>
      <c r="F366" s="19">
        <f t="shared" si="17"/>
        <v>0.67388869581845023</v>
      </c>
    </row>
    <row r="367" spans="1:6" x14ac:dyDescent="0.2">
      <c r="A367" s="19">
        <v>361</v>
      </c>
      <c r="B367" s="19">
        <f t="shared" si="15"/>
        <v>0.6</v>
      </c>
      <c r="D367" s="19">
        <v>50.3999999999956</v>
      </c>
      <c r="E367" s="19">
        <f t="shared" si="16"/>
        <v>10.5</v>
      </c>
      <c r="F367" s="19">
        <f t="shared" si="17"/>
        <v>0.67388869581845023</v>
      </c>
    </row>
  </sheetData>
  <phoneticPr fontId="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6"/>
  <sheetViews>
    <sheetView zoomScale="75" workbookViewId="0">
      <selection activeCell="M18" sqref="M18"/>
    </sheetView>
  </sheetViews>
  <sheetFormatPr defaultRowHeight="12.75" x14ac:dyDescent="0.2"/>
  <sheetData>
    <row r="1" spans="1:2" x14ac:dyDescent="0.2">
      <c r="A1" t="s">
        <v>1</v>
      </c>
      <c r="B1" s="7"/>
    </row>
    <row r="2" spans="1:2" x14ac:dyDescent="0.2">
      <c r="A2" s="11">
        <v>-4</v>
      </c>
      <c r="B2" s="11">
        <v>0.1</v>
      </c>
    </row>
    <row r="3" spans="1:2" x14ac:dyDescent="0.2">
      <c r="A3" s="11">
        <v>500</v>
      </c>
      <c r="B3" s="12">
        <f>B2</f>
        <v>0.1</v>
      </c>
    </row>
    <row r="4" spans="1:2" x14ac:dyDescent="0.2">
      <c r="A4" s="13"/>
      <c r="B4" s="13"/>
    </row>
    <row r="5" spans="1:2" x14ac:dyDescent="0.2">
      <c r="A5" s="12">
        <f>A2</f>
        <v>-4</v>
      </c>
      <c r="B5" s="11">
        <v>0.6</v>
      </c>
    </row>
    <row r="6" spans="1:2" x14ac:dyDescent="0.2">
      <c r="A6" s="12">
        <f>A3</f>
        <v>500</v>
      </c>
      <c r="B6" s="12">
        <f>B5</f>
        <v>0.6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3"/>
  </sheetPr>
  <dimension ref="B2:AF24"/>
  <sheetViews>
    <sheetView topLeftCell="H13" zoomScale="130" zoomScaleNormal="130" workbookViewId="0">
      <selection activeCell="K24" sqref="K24"/>
    </sheetView>
  </sheetViews>
  <sheetFormatPr defaultColWidth="7.42578125" defaultRowHeight="17.25" customHeight="1" x14ac:dyDescent="0.2"/>
  <cols>
    <col min="1" max="16384" width="7.42578125" style="36"/>
  </cols>
  <sheetData>
    <row r="2" spans="2:18" ht="17.25" customHeight="1" x14ac:dyDescent="0.2">
      <c r="B2" s="94" t="s">
        <v>20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</row>
    <row r="3" spans="2:18" ht="17.25" customHeight="1" x14ac:dyDescent="0.2"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</row>
    <row r="4" spans="2:18" ht="17.25" customHeight="1" x14ac:dyDescent="0.25">
      <c r="B4" s="35"/>
      <c r="C4" s="35"/>
      <c r="D4" s="35"/>
      <c r="E4" s="35"/>
    </row>
    <row r="5" spans="2:18" ht="17.25" customHeight="1" x14ac:dyDescent="0.2">
      <c r="B5" s="104" t="s">
        <v>17</v>
      </c>
      <c r="C5" s="105"/>
      <c r="D5" s="108">
        <v>25</v>
      </c>
      <c r="E5" s="109"/>
      <c r="F5" s="112" t="s">
        <v>7</v>
      </c>
      <c r="G5" s="113"/>
    </row>
    <row r="6" spans="2:18" ht="17.25" customHeight="1" x14ac:dyDescent="0.2">
      <c r="B6" s="106"/>
      <c r="C6" s="107"/>
      <c r="D6" s="110"/>
      <c r="E6" s="111"/>
      <c r="F6" s="114"/>
      <c r="G6" s="115"/>
    </row>
    <row r="8" spans="2:18" ht="17.25" customHeight="1" x14ac:dyDescent="0.2">
      <c r="B8" s="104" t="s">
        <v>18</v>
      </c>
      <c r="C8" s="105"/>
      <c r="D8" s="100">
        <v>0.3</v>
      </c>
      <c r="E8" s="101"/>
    </row>
    <row r="9" spans="2:18" s="35" customFormat="1" ht="17.25" customHeight="1" x14ac:dyDescent="0.25">
      <c r="B9" s="106"/>
      <c r="C9" s="107"/>
      <c r="D9" s="102"/>
      <c r="E9" s="103"/>
    </row>
    <row r="10" spans="2:18" s="35" customFormat="1" ht="17.25" customHeight="1" x14ac:dyDescent="0.25"/>
    <row r="11" spans="2:18" s="21" customFormat="1" ht="17.25" customHeight="1" x14ac:dyDescent="0.25">
      <c r="B11" s="116" t="s">
        <v>46</v>
      </c>
      <c r="C11" s="116"/>
      <c r="D11" s="116"/>
      <c r="E11" s="116"/>
    </row>
    <row r="12" spans="2:18" ht="17.25" customHeight="1" x14ac:dyDescent="0.2">
      <c r="B12" s="116"/>
      <c r="C12" s="116"/>
      <c r="D12" s="116"/>
      <c r="E12" s="116"/>
      <c r="F12" s="65"/>
      <c r="G12" s="65"/>
      <c r="H12" s="65"/>
      <c r="I12" s="65"/>
    </row>
    <row r="13" spans="2:18" ht="17.25" customHeight="1" x14ac:dyDescent="0.2">
      <c r="O13" s="66"/>
      <c r="P13" s="66"/>
      <c r="Q13" s="66"/>
      <c r="R13" s="66"/>
    </row>
    <row r="14" spans="2:18" ht="17.25" customHeight="1" x14ac:dyDescent="0.2">
      <c r="B14" s="86" t="s">
        <v>21</v>
      </c>
      <c r="C14" s="87"/>
      <c r="D14" s="87"/>
      <c r="E14" s="87"/>
      <c r="F14" s="88"/>
      <c r="G14" s="82" t="s">
        <v>37</v>
      </c>
      <c r="H14" s="83"/>
      <c r="I14" s="83"/>
      <c r="J14" s="83"/>
      <c r="K14" s="82" t="s">
        <v>22</v>
      </c>
      <c r="L14" s="83"/>
      <c r="M14" s="83"/>
      <c r="N14" s="92"/>
      <c r="O14" s="66"/>
      <c r="P14" s="66"/>
      <c r="Q14" s="66"/>
      <c r="R14" s="66"/>
    </row>
    <row r="15" spans="2:18" ht="17.25" customHeight="1" x14ac:dyDescent="0.2">
      <c r="B15" s="89"/>
      <c r="C15" s="90"/>
      <c r="D15" s="90"/>
      <c r="E15" s="90"/>
      <c r="F15" s="91"/>
      <c r="G15" s="84"/>
      <c r="H15" s="85"/>
      <c r="I15" s="85"/>
      <c r="J15" s="85"/>
      <c r="K15" s="84"/>
      <c r="L15" s="85"/>
      <c r="M15" s="85"/>
      <c r="N15" s="93"/>
    </row>
    <row r="21" spans="2:32" s="44" customFormat="1" ht="17.25" customHeight="1" x14ac:dyDescent="0.2"/>
    <row r="22" spans="2:32" ht="17.25" customHeight="1" x14ac:dyDescent="0.25">
      <c r="B22" s="43" t="s">
        <v>3</v>
      </c>
    </row>
    <row r="23" spans="2:32" s="21" customFormat="1" ht="17.25" customHeight="1" x14ac:dyDescent="0.25">
      <c r="B23" s="37">
        <v>0</v>
      </c>
      <c r="C23" s="37">
        <f t="shared" ref="C23:AF23" si="0">IF(B23&lt;n,B23+1,"")</f>
        <v>1</v>
      </c>
      <c r="D23" s="37">
        <f t="shared" si="0"/>
        <v>2</v>
      </c>
      <c r="E23" s="37">
        <f t="shared" si="0"/>
        <v>3</v>
      </c>
      <c r="F23" s="37">
        <f t="shared" si="0"/>
        <v>4</v>
      </c>
      <c r="G23" s="37">
        <f t="shared" si="0"/>
        <v>5</v>
      </c>
      <c r="H23" s="37">
        <f t="shared" si="0"/>
        <v>6</v>
      </c>
      <c r="I23" s="37">
        <f t="shared" si="0"/>
        <v>7</v>
      </c>
      <c r="J23" s="37">
        <f t="shared" si="0"/>
        <v>8</v>
      </c>
      <c r="K23" s="37">
        <f t="shared" si="0"/>
        <v>9</v>
      </c>
      <c r="L23" s="37">
        <f t="shared" si="0"/>
        <v>10</v>
      </c>
      <c r="M23" s="37">
        <f t="shared" si="0"/>
        <v>11</v>
      </c>
      <c r="N23" s="37">
        <f t="shared" si="0"/>
        <v>12</v>
      </c>
      <c r="O23" s="37">
        <f t="shared" si="0"/>
        <v>13</v>
      </c>
      <c r="P23" s="37">
        <f t="shared" si="0"/>
        <v>14</v>
      </c>
      <c r="Q23" s="37">
        <f t="shared" si="0"/>
        <v>15</v>
      </c>
      <c r="R23" s="37">
        <f t="shared" si="0"/>
        <v>16</v>
      </c>
      <c r="S23" s="37">
        <f t="shared" si="0"/>
        <v>17</v>
      </c>
      <c r="T23" s="37">
        <f t="shared" si="0"/>
        <v>18</v>
      </c>
      <c r="U23" s="37">
        <f t="shared" si="0"/>
        <v>19</v>
      </c>
      <c r="V23" s="37">
        <f t="shared" si="0"/>
        <v>20</v>
      </c>
      <c r="W23" s="37">
        <f t="shared" si="0"/>
        <v>21</v>
      </c>
      <c r="X23" s="37">
        <f t="shared" si="0"/>
        <v>22</v>
      </c>
      <c r="Y23" s="37">
        <f t="shared" si="0"/>
        <v>23</v>
      </c>
      <c r="Z23" s="37">
        <f t="shared" si="0"/>
        <v>24</v>
      </c>
      <c r="AA23" s="37">
        <f t="shared" si="0"/>
        <v>25</v>
      </c>
      <c r="AB23" s="37" t="str">
        <f t="shared" si="0"/>
        <v/>
      </c>
      <c r="AC23" s="37" t="str">
        <f t="shared" si="0"/>
        <v/>
      </c>
      <c r="AD23" s="37" t="str">
        <f t="shared" si="0"/>
        <v/>
      </c>
      <c r="AE23" s="37" t="str">
        <f t="shared" si="0"/>
        <v/>
      </c>
      <c r="AF23" s="37" t="str">
        <f t="shared" si="0"/>
        <v/>
      </c>
    </row>
    <row r="24" spans="2:32" s="35" customFormat="1" ht="17.25" customHeight="1" x14ac:dyDescent="0.25">
      <c r="B24" s="38">
        <f t="shared" ref="B24:AF24" si="1">IF(k&lt;=n,BINOMDIST(k,n,p,FALSE),"")</f>
        <v>1.3410686196639639E-4</v>
      </c>
      <c r="C24" s="38">
        <f t="shared" si="1"/>
        <v>1.4368592353542486E-3</v>
      </c>
      <c r="D24" s="38">
        <f t="shared" si="1"/>
        <v>7.3895617818218514E-3</v>
      </c>
      <c r="E24" s="38">
        <f t="shared" si="1"/>
        <v>2.427998871170035E-2</v>
      </c>
      <c r="F24" s="38">
        <f t="shared" si="1"/>
        <v>5.7231401963293724E-2</v>
      </c>
      <c r="G24" s="38">
        <f t="shared" si="1"/>
        <v>0.10301652353392866</v>
      </c>
      <c r="H24" s="38">
        <f t="shared" si="1"/>
        <v>0.14716646219132667</v>
      </c>
      <c r="I24" s="38">
        <f t="shared" si="1"/>
        <v>0.17119363969195139</v>
      </c>
      <c r="J24" s="38">
        <f t="shared" si="1"/>
        <v>0.16507958113152457</v>
      </c>
      <c r="K24" s="38">
        <f t="shared" si="1"/>
        <v>0.13363585139218653</v>
      </c>
      <c r="L24" s="38">
        <f t="shared" si="1"/>
        <v>9.1636012383213589E-2</v>
      </c>
      <c r="M24" s="38">
        <f t="shared" si="1"/>
        <v>5.3553513730449538E-2</v>
      </c>
      <c r="N24" s="38">
        <f t="shared" si="1"/>
        <v>2.6776756865224755E-2</v>
      </c>
      <c r="O24" s="38">
        <f t="shared" si="1"/>
        <v>1.147575294223918E-2</v>
      </c>
      <c r="P24" s="38">
        <f t="shared" si="1"/>
        <v>4.2155827134756187E-3</v>
      </c>
      <c r="Q24" s="38">
        <f t="shared" si="1"/>
        <v>1.3248974242351947E-3</v>
      </c>
      <c r="R24" s="38">
        <f t="shared" si="1"/>
        <v>3.5488323863442739E-4</v>
      </c>
      <c r="S24" s="38">
        <f t="shared" si="1"/>
        <v>8.0519726412853283E-5</v>
      </c>
      <c r="T24" s="38">
        <f t="shared" si="1"/>
        <v>1.533709074530538E-5</v>
      </c>
      <c r="U24" s="38">
        <f t="shared" si="1"/>
        <v>2.4216459071534828E-6</v>
      </c>
      <c r="V24" s="38">
        <f t="shared" si="1"/>
        <v>3.113544737768763E-7</v>
      </c>
      <c r="W24" s="38">
        <f t="shared" si="1"/>
        <v>3.1770864671109918E-8</v>
      </c>
      <c r="X24" s="38">
        <f t="shared" si="1"/>
        <v>2.4756517925540241E-9</v>
      </c>
      <c r="Y24" s="38">
        <f t="shared" si="1"/>
        <v>1.3839047287568991E-10</v>
      </c>
      <c r="Z24" s="38">
        <f t="shared" si="1"/>
        <v>4.9425168884174908E-12</v>
      </c>
      <c r="AA24" s="38">
        <f t="shared" si="1"/>
        <v>8.4728860944299597E-14</v>
      </c>
      <c r="AB24" s="38" t="str">
        <f t="shared" si="1"/>
        <v/>
      </c>
      <c r="AC24" s="38" t="str">
        <f t="shared" si="1"/>
        <v/>
      </c>
      <c r="AD24" s="38" t="str">
        <f t="shared" si="1"/>
        <v/>
      </c>
      <c r="AE24" s="38" t="str">
        <f t="shared" si="1"/>
        <v/>
      </c>
      <c r="AF24" s="38" t="str">
        <f t="shared" si="1"/>
        <v/>
      </c>
    </row>
  </sheetData>
  <mergeCells count="10">
    <mergeCell ref="G14:J15"/>
    <mergeCell ref="B14:F15"/>
    <mergeCell ref="K14:N15"/>
    <mergeCell ref="B2:Q3"/>
    <mergeCell ref="D8:E9"/>
    <mergeCell ref="B8:C9"/>
    <mergeCell ref="D5:E6"/>
    <mergeCell ref="B5:C6"/>
    <mergeCell ref="F5:G6"/>
    <mergeCell ref="B11:E1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3"/>
  </sheetPr>
  <dimension ref="B2:AF30"/>
  <sheetViews>
    <sheetView topLeftCell="A4" zoomScale="115" zoomScaleNormal="115" workbookViewId="0"/>
  </sheetViews>
  <sheetFormatPr defaultColWidth="7.42578125" defaultRowHeight="16.5" customHeight="1" x14ac:dyDescent="0.25"/>
  <cols>
    <col min="1" max="16384" width="7.42578125" style="15"/>
  </cols>
  <sheetData>
    <row r="2" spans="2:18" ht="16.5" customHeight="1" x14ac:dyDescent="0.25">
      <c r="B2" s="117" t="s">
        <v>40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9"/>
    </row>
    <row r="3" spans="2:18" ht="16.5" customHeight="1" x14ac:dyDescent="0.25"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2"/>
    </row>
    <row r="4" spans="2:18" s="28" customFormat="1" ht="16.5" customHeight="1" x14ac:dyDescent="0.25">
      <c r="C4" s="29"/>
      <c r="E4" s="30"/>
      <c r="G4" s="31"/>
      <c r="H4" s="31"/>
      <c r="I4" s="31"/>
    </row>
    <row r="22" spans="2:32" s="21" customFormat="1" ht="17.25" customHeight="1" x14ac:dyDescent="0.25"/>
    <row r="23" spans="2:32" s="35" customFormat="1" ht="17.25" customHeight="1" x14ac:dyDescent="0.25"/>
    <row r="26" spans="2:32" ht="16.5" customHeight="1" x14ac:dyDescent="0.25">
      <c r="B26" s="37">
        <v>0</v>
      </c>
      <c r="C26" s="37">
        <f t="shared" ref="C26:AF26" si="0">IF(B26&lt;n,B26+1,"")</f>
        <v>1</v>
      </c>
      <c r="D26" s="37">
        <f t="shared" si="0"/>
        <v>2</v>
      </c>
      <c r="E26" s="37">
        <f t="shared" si="0"/>
        <v>3</v>
      </c>
      <c r="F26" s="37">
        <f t="shared" si="0"/>
        <v>4</v>
      </c>
      <c r="G26" s="37">
        <f t="shared" si="0"/>
        <v>5</v>
      </c>
      <c r="H26" s="37">
        <f t="shared" si="0"/>
        <v>6</v>
      </c>
      <c r="I26" s="37">
        <f t="shared" si="0"/>
        <v>7</v>
      </c>
      <c r="J26" s="37">
        <f t="shared" si="0"/>
        <v>8</v>
      </c>
      <c r="K26" s="37">
        <f t="shared" si="0"/>
        <v>9</v>
      </c>
      <c r="L26" s="37">
        <f t="shared" si="0"/>
        <v>10</v>
      </c>
      <c r="M26" s="37">
        <f t="shared" si="0"/>
        <v>11</v>
      </c>
      <c r="N26" s="37">
        <f t="shared" si="0"/>
        <v>12</v>
      </c>
      <c r="O26" s="37">
        <f t="shared" si="0"/>
        <v>13</v>
      </c>
      <c r="P26" s="37">
        <f t="shared" si="0"/>
        <v>14</v>
      </c>
      <c r="Q26" s="37">
        <f t="shared" si="0"/>
        <v>15</v>
      </c>
      <c r="R26" s="37">
        <f t="shared" si="0"/>
        <v>16</v>
      </c>
      <c r="S26" s="37">
        <f t="shared" si="0"/>
        <v>17</v>
      </c>
      <c r="T26" s="37">
        <f t="shared" si="0"/>
        <v>18</v>
      </c>
      <c r="U26" s="37">
        <f t="shared" si="0"/>
        <v>19</v>
      </c>
      <c r="V26" s="37">
        <f t="shared" si="0"/>
        <v>20</v>
      </c>
      <c r="W26" s="37">
        <f t="shared" si="0"/>
        <v>21</v>
      </c>
      <c r="X26" s="37">
        <f t="shared" si="0"/>
        <v>22</v>
      </c>
      <c r="Y26" s="37">
        <f t="shared" si="0"/>
        <v>23</v>
      </c>
      <c r="Z26" s="37">
        <f t="shared" si="0"/>
        <v>24</v>
      </c>
      <c r="AA26" s="37">
        <f t="shared" si="0"/>
        <v>25</v>
      </c>
      <c r="AB26" s="37" t="str">
        <f t="shared" si="0"/>
        <v/>
      </c>
      <c r="AC26" s="37" t="str">
        <f t="shared" si="0"/>
        <v/>
      </c>
      <c r="AD26" s="37" t="str">
        <f t="shared" si="0"/>
        <v/>
      </c>
      <c r="AE26" s="37" t="str">
        <f t="shared" si="0"/>
        <v/>
      </c>
      <c r="AF26" s="37" t="str">
        <f t="shared" si="0"/>
        <v/>
      </c>
    </row>
    <row r="27" spans="2:32" ht="16.5" customHeight="1" x14ac:dyDescent="0.25">
      <c r="B27" s="38">
        <f t="shared" ref="B27:AF27" si="1">IF(k&lt;=n,BINOMDIST(k,n,p,FALSE),"")</f>
        <v>1.3410686196639639E-4</v>
      </c>
      <c r="C27" s="38">
        <f t="shared" si="1"/>
        <v>1.4368592353542486E-3</v>
      </c>
      <c r="D27" s="38">
        <f t="shared" si="1"/>
        <v>7.3895617818218514E-3</v>
      </c>
      <c r="E27" s="38">
        <f t="shared" si="1"/>
        <v>2.427998871170035E-2</v>
      </c>
      <c r="F27" s="38">
        <f t="shared" si="1"/>
        <v>5.7231401963293724E-2</v>
      </c>
      <c r="G27" s="38">
        <f t="shared" si="1"/>
        <v>0.10301652353392866</v>
      </c>
      <c r="H27" s="38">
        <f t="shared" si="1"/>
        <v>0.14716646219132667</v>
      </c>
      <c r="I27" s="38">
        <f t="shared" si="1"/>
        <v>0.17119363969195139</v>
      </c>
      <c r="J27" s="38">
        <f t="shared" si="1"/>
        <v>0.16507958113152457</v>
      </c>
      <c r="K27" s="38">
        <f t="shared" si="1"/>
        <v>0.13363585139218653</v>
      </c>
      <c r="L27" s="38">
        <f t="shared" si="1"/>
        <v>9.1636012383213589E-2</v>
      </c>
      <c r="M27" s="38">
        <f t="shared" si="1"/>
        <v>5.3553513730449538E-2</v>
      </c>
      <c r="N27" s="38">
        <f t="shared" si="1"/>
        <v>2.6776756865224755E-2</v>
      </c>
      <c r="O27" s="38">
        <f t="shared" si="1"/>
        <v>1.147575294223918E-2</v>
      </c>
      <c r="P27" s="38">
        <f t="shared" si="1"/>
        <v>4.2155827134756187E-3</v>
      </c>
      <c r="Q27" s="38">
        <f t="shared" si="1"/>
        <v>1.3248974242351947E-3</v>
      </c>
      <c r="R27" s="38">
        <f t="shared" si="1"/>
        <v>3.5488323863442739E-4</v>
      </c>
      <c r="S27" s="38">
        <f t="shared" si="1"/>
        <v>8.0519726412853283E-5</v>
      </c>
      <c r="T27" s="38">
        <f t="shared" si="1"/>
        <v>1.533709074530538E-5</v>
      </c>
      <c r="U27" s="38">
        <f t="shared" si="1"/>
        <v>2.4216459071534828E-6</v>
      </c>
      <c r="V27" s="38">
        <f t="shared" si="1"/>
        <v>3.113544737768763E-7</v>
      </c>
      <c r="W27" s="38">
        <f t="shared" si="1"/>
        <v>3.1770864671109918E-8</v>
      </c>
      <c r="X27" s="38">
        <f t="shared" si="1"/>
        <v>2.4756517925540241E-9</v>
      </c>
      <c r="Y27" s="38">
        <f t="shared" si="1"/>
        <v>1.3839047287568991E-10</v>
      </c>
      <c r="Z27" s="38">
        <f t="shared" si="1"/>
        <v>4.9425168884174908E-12</v>
      </c>
      <c r="AA27" s="38">
        <f t="shared" si="1"/>
        <v>8.4728860944299597E-14</v>
      </c>
      <c r="AB27" s="38" t="str">
        <f t="shared" si="1"/>
        <v/>
      </c>
      <c r="AC27" s="38" t="str">
        <f t="shared" si="1"/>
        <v/>
      </c>
      <c r="AD27" s="38" t="str">
        <f t="shared" si="1"/>
        <v/>
      </c>
      <c r="AE27" s="38" t="str">
        <f t="shared" si="1"/>
        <v/>
      </c>
      <c r="AF27" s="38" t="str">
        <f t="shared" si="1"/>
        <v/>
      </c>
    </row>
    <row r="29" spans="2:32" s="33" customFormat="1" ht="16.5" customHeight="1" x14ac:dyDescent="0.2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32" s="33" customFormat="1" ht="16.5" customHeight="1" x14ac:dyDescent="0.2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</sheetData>
  <mergeCells count="1">
    <mergeCell ref="B2:R3"/>
  </mergeCells>
  <phoneticPr fontId="1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33"/>
  </sheetPr>
  <dimension ref="A2:AI29"/>
  <sheetViews>
    <sheetView zoomScale="85" zoomScaleNormal="85" workbookViewId="0">
      <selection activeCell="U16" sqref="U16:Y17"/>
    </sheetView>
  </sheetViews>
  <sheetFormatPr defaultColWidth="7.42578125" defaultRowHeight="16.5" customHeight="1" x14ac:dyDescent="0.25"/>
  <cols>
    <col min="1" max="18" width="7.42578125" style="15"/>
    <col min="19" max="19" width="7.42578125" style="15" customWidth="1"/>
    <col min="20" max="16384" width="7.42578125" style="15"/>
  </cols>
  <sheetData>
    <row r="2" spans="2:25" ht="16.5" customHeight="1" x14ac:dyDescent="0.25">
      <c r="B2" s="131" t="s">
        <v>39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3"/>
    </row>
    <row r="3" spans="2:25" ht="16.5" customHeight="1" x14ac:dyDescent="0.25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6"/>
    </row>
    <row r="4" spans="2:25" s="28" customFormat="1" ht="16.5" customHeight="1" x14ac:dyDescent="0.25">
      <c r="C4" s="29"/>
      <c r="E4" s="30"/>
      <c r="G4" s="31"/>
      <c r="H4" s="31"/>
      <c r="I4" s="31"/>
    </row>
    <row r="5" spans="2:25" ht="16.5" customHeight="1" x14ac:dyDescent="0.25">
      <c r="U5" s="137" t="s">
        <v>28</v>
      </c>
      <c r="V5" s="138"/>
      <c r="W5" s="138"/>
      <c r="X5" s="138"/>
      <c r="Y5" s="139"/>
    </row>
    <row r="6" spans="2:25" ht="16.5" customHeight="1" x14ac:dyDescent="0.25">
      <c r="U6" s="140"/>
      <c r="V6" s="141"/>
      <c r="W6" s="141"/>
      <c r="X6" s="141"/>
      <c r="Y6" s="142"/>
    </row>
    <row r="7" spans="2:25" ht="16.5" customHeight="1" x14ac:dyDescent="0.25">
      <c r="U7" s="137" t="s">
        <v>5</v>
      </c>
      <c r="V7" s="138"/>
      <c r="W7" s="138"/>
      <c r="X7" s="138"/>
      <c r="Y7" s="139"/>
    </row>
    <row r="8" spans="2:25" ht="16.5" customHeight="1" x14ac:dyDescent="0.25">
      <c r="U8" s="140"/>
      <c r="V8" s="141"/>
      <c r="W8" s="141"/>
      <c r="X8" s="141"/>
      <c r="Y8" s="142"/>
    </row>
    <row r="9" spans="2:25" ht="16.5" customHeight="1" x14ac:dyDescent="0.25">
      <c r="U9" s="137">
        <f>n*p</f>
        <v>7.5</v>
      </c>
      <c r="V9" s="138"/>
      <c r="W9" s="138"/>
      <c r="X9" s="138"/>
      <c r="Y9" s="139"/>
    </row>
    <row r="10" spans="2:25" ht="16.5" customHeight="1" x14ac:dyDescent="0.25">
      <c r="U10" s="140"/>
      <c r="V10" s="141"/>
      <c r="W10" s="141"/>
      <c r="X10" s="141"/>
      <c r="Y10" s="142"/>
    </row>
    <row r="11" spans="2:25" ht="16.5" customHeight="1" x14ac:dyDescent="0.25">
      <c r="U11" s="35"/>
      <c r="V11" s="35"/>
      <c r="W11" s="35"/>
      <c r="X11" s="35"/>
      <c r="Y11" s="35"/>
    </row>
    <row r="12" spans="2:25" ht="16.5" customHeight="1" x14ac:dyDescent="0.25">
      <c r="U12" s="137" t="s">
        <v>29</v>
      </c>
      <c r="V12" s="138"/>
      <c r="W12" s="138"/>
      <c r="X12" s="138"/>
      <c r="Y12" s="139"/>
    </row>
    <row r="13" spans="2:25" ht="16.5" customHeight="1" x14ac:dyDescent="0.25">
      <c r="U13" s="140"/>
      <c r="V13" s="141"/>
      <c r="W13" s="141"/>
      <c r="X13" s="141"/>
      <c r="Y13" s="142"/>
    </row>
    <row r="14" spans="2:25" ht="16.5" customHeight="1" x14ac:dyDescent="0.25">
      <c r="U14" s="137" t="s">
        <v>6</v>
      </c>
      <c r="V14" s="138"/>
      <c r="W14" s="138"/>
      <c r="X14" s="138"/>
      <c r="Y14" s="139"/>
    </row>
    <row r="15" spans="2:25" ht="16.5" customHeight="1" x14ac:dyDescent="0.25">
      <c r="U15" s="140"/>
      <c r="V15" s="141"/>
      <c r="W15" s="141"/>
      <c r="X15" s="141"/>
      <c r="Y15" s="142"/>
    </row>
    <row r="16" spans="2:25" ht="16.5" customHeight="1" x14ac:dyDescent="0.25">
      <c r="U16" s="125">
        <f>SQRT(n*p*(1-p))</f>
        <v>2.2912878474779199</v>
      </c>
      <c r="V16" s="126"/>
      <c r="W16" s="126"/>
      <c r="X16" s="126"/>
      <c r="Y16" s="127"/>
    </row>
    <row r="17" spans="1:35" ht="16.5" customHeight="1" x14ac:dyDescent="0.25">
      <c r="U17" s="128"/>
      <c r="V17" s="129"/>
      <c r="W17" s="129"/>
      <c r="X17" s="129"/>
      <c r="Y17" s="130"/>
    </row>
    <row r="19" spans="1:35" ht="16.5" customHeight="1" x14ac:dyDescent="0.25">
      <c r="U19" s="123" t="s">
        <v>45</v>
      </c>
      <c r="V19" s="123"/>
      <c r="W19" s="123"/>
      <c r="X19" s="123"/>
    </row>
    <row r="20" spans="1:35" ht="16.5" customHeight="1" x14ac:dyDescent="0.25">
      <c r="U20" s="123"/>
      <c r="V20" s="123"/>
      <c r="W20" s="123"/>
      <c r="X20" s="123"/>
    </row>
    <row r="21" spans="1:35" ht="16.5" customHeight="1" x14ac:dyDescent="0.25">
      <c r="U21" s="124" t="s">
        <v>48</v>
      </c>
      <c r="V21" s="124"/>
      <c r="W21" s="124"/>
      <c r="X21" s="124"/>
    </row>
    <row r="22" spans="1:35" s="21" customFormat="1" ht="17.25" customHeight="1" x14ac:dyDescent="0.25">
      <c r="U22" s="124"/>
      <c r="V22" s="124"/>
      <c r="W22" s="124"/>
      <c r="X22" s="124"/>
    </row>
    <row r="23" spans="1:35" s="35" customFormat="1" ht="17.25" customHeight="1" x14ac:dyDescent="0.25">
      <c r="G23" s="21"/>
      <c r="H23" s="21"/>
      <c r="I23" s="21"/>
      <c r="J23" s="21"/>
    </row>
    <row r="24" spans="1:35" s="57" customFormat="1" ht="17.25" customHeight="1" x14ac:dyDescent="0.25">
      <c r="C24" s="58"/>
      <c r="D24" s="58"/>
      <c r="E24" s="58"/>
      <c r="F24" s="58"/>
      <c r="G24" s="21"/>
      <c r="H24" s="21"/>
      <c r="I24" s="21"/>
      <c r="J24" s="21"/>
    </row>
    <row r="25" spans="1:35" s="57" customFormat="1" ht="17.25" customHeight="1" x14ac:dyDescent="0.25">
      <c r="C25" s="59"/>
      <c r="D25" s="58"/>
      <c r="E25" s="58"/>
      <c r="F25" s="58"/>
      <c r="G25" s="64"/>
      <c r="H25" s="64"/>
      <c r="I25" s="64"/>
    </row>
    <row r="26" spans="1:35" s="46" customFormat="1" ht="17.25" customHeight="1" x14ac:dyDescent="0.25">
      <c r="A26" s="21"/>
      <c r="B26" s="37">
        <v>0</v>
      </c>
      <c r="C26" s="37">
        <f t="shared" ref="C26:AF26" si="0">IF(B26&lt;n,B26+1,"")</f>
        <v>1</v>
      </c>
      <c r="D26" s="37">
        <f t="shared" si="0"/>
        <v>2</v>
      </c>
      <c r="E26" s="37">
        <f t="shared" si="0"/>
        <v>3</v>
      </c>
      <c r="F26" s="37">
        <f t="shared" si="0"/>
        <v>4</v>
      </c>
      <c r="G26" s="37">
        <f t="shared" si="0"/>
        <v>5</v>
      </c>
      <c r="H26" s="37">
        <f t="shared" si="0"/>
        <v>6</v>
      </c>
      <c r="I26" s="37">
        <f t="shared" si="0"/>
        <v>7</v>
      </c>
      <c r="J26" s="37">
        <f t="shared" si="0"/>
        <v>8</v>
      </c>
      <c r="K26" s="37">
        <f t="shared" si="0"/>
        <v>9</v>
      </c>
      <c r="L26" s="37">
        <f t="shared" si="0"/>
        <v>10</v>
      </c>
      <c r="M26" s="37">
        <f t="shared" si="0"/>
        <v>11</v>
      </c>
      <c r="N26" s="37">
        <f t="shared" si="0"/>
        <v>12</v>
      </c>
      <c r="O26" s="37">
        <f t="shared" si="0"/>
        <v>13</v>
      </c>
      <c r="P26" s="37">
        <f t="shared" si="0"/>
        <v>14</v>
      </c>
      <c r="Q26" s="37">
        <f t="shared" si="0"/>
        <v>15</v>
      </c>
      <c r="R26" s="37">
        <f t="shared" si="0"/>
        <v>16</v>
      </c>
      <c r="S26" s="37">
        <f t="shared" si="0"/>
        <v>17</v>
      </c>
      <c r="T26" s="37">
        <f t="shared" si="0"/>
        <v>18</v>
      </c>
      <c r="U26" s="37">
        <f t="shared" si="0"/>
        <v>19</v>
      </c>
      <c r="V26" s="37">
        <f t="shared" si="0"/>
        <v>20</v>
      </c>
      <c r="W26" s="37">
        <f t="shared" si="0"/>
        <v>21</v>
      </c>
      <c r="X26" s="37">
        <f t="shared" si="0"/>
        <v>22</v>
      </c>
      <c r="Y26" s="37">
        <f t="shared" si="0"/>
        <v>23</v>
      </c>
      <c r="Z26" s="37">
        <f t="shared" si="0"/>
        <v>24</v>
      </c>
      <c r="AA26" s="37">
        <f t="shared" si="0"/>
        <v>25</v>
      </c>
      <c r="AB26" s="37" t="str">
        <f t="shared" si="0"/>
        <v/>
      </c>
      <c r="AC26" s="37" t="str">
        <f t="shared" si="0"/>
        <v/>
      </c>
      <c r="AD26" s="37" t="str">
        <f t="shared" si="0"/>
        <v/>
      </c>
      <c r="AE26" s="37" t="str">
        <f t="shared" si="0"/>
        <v/>
      </c>
      <c r="AF26" s="37" t="str">
        <f t="shared" si="0"/>
        <v/>
      </c>
      <c r="AG26" s="21"/>
      <c r="AH26" s="21"/>
      <c r="AI26" s="21"/>
    </row>
    <row r="27" spans="1:35" s="46" customFormat="1" ht="17.25" customHeight="1" x14ac:dyDescent="0.25">
      <c r="A27" s="35"/>
      <c r="B27" s="38">
        <f t="shared" ref="B27:AF27" si="1">IF(k&lt;=n,BINOMDIST(k,n,p,FALSE),"")</f>
        <v>1.3410686196639639E-4</v>
      </c>
      <c r="C27" s="38">
        <f t="shared" si="1"/>
        <v>1.4368592353542486E-3</v>
      </c>
      <c r="D27" s="38">
        <f t="shared" si="1"/>
        <v>7.3895617818218514E-3</v>
      </c>
      <c r="E27" s="38">
        <f t="shared" si="1"/>
        <v>2.427998871170035E-2</v>
      </c>
      <c r="F27" s="38">
        <f t="shared" si="1"/>
        <v>5.7231401963293724E-2</v>
      </c>
      <c r="G27" s="38">
        <f t="shared" si="1"/>
        <v>0.10301652353392866</v>
      </c>
      <c r="H27" s="38">
        <f t="shared" si="1"/>
        <v>0.14716646219132667</v>
      </c>
      <c r="I27" s="38">
        <f t="shared" si="1"/>
        <v>0.17119363969195139</v>
      </c>
      <c r="J27" s="38">
        <f t="shared" si="1"/>
        <v>0.16507958113152457</v>
      </c>
      <c r="K27" s="38">
        <f t="shared" si="1"/>
        <v>0.13363585139218653</v>
      </c>
      <c r="L27" s="38">
        <f t="shared" si="1"/>
        <v>9.1636012383213589E-2</v>
      </c>
      <c r="M27" s="38">
        <f t="shared" si="1"/>
        <v>5.3553513730449538E-2</v>
      </c>
      <c r="N27" s="38">
        <f t="shared" si="1"/>
        <v>2.6776756865224755E-2</v>
      </c>
      <c r="O27" s="38">
        <f t="shared" si="1"/>
        <v>1.147575294223918E-2</v>
      </c>
      <c r="P27" s="38">
        <f t="shared" si="1"/>
        <v>4.2155827134756187E-3</v>
      </c>
      <c r="Q27" s="38">
        <f t="shared" si="1"/>
        <v>1.3248974242351947E-3</v>
      </c>
      <c r="R27" s="38">
        <f t="shared" si="1"/>
        <v>3.5488323863442739E-4</v>
      </c>
      <c r="S27" s="38">
        <f t="shared" si="1"/>
        <v>8.0519726412853283E-5</v>
      </c>
      <c r="T27" s="38">
        <f t="shared" si="1"/>
        <v>1.533709074530538E-5</v>
      </c>
      <c r="U27" s="38">
        <f t="shared" si="1"/>
        <v>2.4216459071534828E-6</v>
      </c>
      <c r="V27" s="38">
        <f t="shared" si="1"/>
        <v>3.113544737768763E-7</v>
      </c>
      <c r="W27" s="38">
        <f t="shared" si="1"/>
        <v>3.1770864671109918E-8</v>
      </c>
      <c r="X27" s="38">
        <f t="shared" si="1"/>
        <v>2.4756517925540241E-9</v>
      </c>
      <c r="Y27" s="38">
        <f t="shared" si="1"/>
        <v>1.3839047287568991E-10</v>
      </c>
      <c r="Z27" s="38">
        <f t="shared" si="1"/>
        <v>4.9425168884174908E-12</v>
      </c>
      <c r="AA27" s="38">
        <f t="shared" si="1"/>
        <v>8.4728860944299597E-14</v>
      </c>
      <c r="AB27" s="38" t="str">
        <f t="shared" si="1"/>
        <v/>
      </c>
      <c r="AC27" s="38" t="str">
        <f t="shared" si="1"/>
        <v/>
      </c>
      <c r="AD27" s="38" t="str">
        <f t="shared" si="1"/>
        <v/>
      </c>
      <c r="AE27" s="38" t="str">
        <f t="shared" si="1"/>
        <v/>
      </c>
      <c r="AF27" s="38" t="str">
        <f t="shared" si="1"/>
        <v/>
      </c>
      <c r="AG27" s="35"/>
      <c r="AH27" s="35"/>
      <c r="AI27" s="35"/>
    </row>
    <row r="28" spans="1:35" s="46" customFormat="1" ht="17.25" customHeight="1" x14ac:dyDescent="0.25">
      <c r="D28" s="48"/>
      <c r="E28" s="48"/>
      <c r="F28" s="48"/>
    </row>
    <row r="29" spans="1:35" s="33" customFormat="1" ht="16.5" customHeight="1" x14ac:dyDescent="0.2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</sheetData>
  <mergeCells count="9">
    <mergeCell ref="U19:X20"/>
    <mergeCell ref="U21:X22"/>
    <mergeCell ref="U16:Y17"/>
    <mergeCell ref="B2:R3"/>
    <mergeCell ref="U5:Y6"/>
    <mergeCell ref="U7:Y8"/>
    <mergeCell ref="U9:Y10"/>
    <mergeCell ref="U12:Y13"/>
    <mergeCell ref="U14:Y15"/>
  </mergeCells>
  <phoneticPr fontId="1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33"/>
  </sheetPr>
  <dimension ref="B2:Y28"/>
  <sheetViews>
    <sheetView zoomScaleNormal="100" workbookViewId="0">
      <selection activeCell="P31" sqref="P31"/>
    </sheetView>
  </sheetViews>
  <sheetFormatPr defaultColWidth="7.42578125" defaultRowHeight="16.5" customHeight="1" x14ac:dyDescent="0.25"/>
  <cols>
    <col min="1" max="19" width="7.42578125" style="15"/>
    <col min="20" max="24" width="7.42578125" style="80"/>
    <col min="25" max="16384" width="7.42578125" style="15"/>
  </cols>
  <sheetData>
    <row r="2" spans="2:25" s="33" customFormat="1" ht="16.5" customHeight="1" x14ac:dyDescent="0.25">
      <c r="B2" s="149" t="s">
        <v>30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  <c r="T2" s="75"/>
      <c r="U2" s="75"/>
      <c r="V2" s="75"/>
      <c r="W2" s="75"/>
      <c r="X2" s="75"/>
    </row>
    <row r="3" spans="2:25" s="33" customFormat="1" ht="16.5" customHeight="1" x14ac:dyDescent="0.25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  <c r="T3" s="75"/>
      <c r="U3" s="75"/>
      <c r="V3" s="75"/>
      <c r="W3" s="75"/>
      <c r="X3" s="75"/>
    </row>
    <row r="4" spans="2:25" s="28" customFormat="1" ht="16.5" customHeight="1" x14ac:dyDescent="0.25">
      <c r="C4" s="29"/>
      <c r="E4" s="30"/>
      <c r="G4" s="31"/>
      <c r="H4" s="31"/>
      <c r="I4" s="31"/>
      <c r="T4" s="76"/>
      <c r="U4" s="76"/>
      <c r="V4" s="76"/>
      <c r="W4" s="76"/>
      <c r="X4" s="76"/>
    </row>
    <row r="5" spans="2:25" ht="16.5" customHeight="1" x14ac:dyDescent="0.25">
      <c r="U5" s="155" t="s">
        <v>28</v>
      </c>
      <c r="V5" s="156"/>
      <c r="W5" s="156"/>
      <c r="X5" s="156"/>
      <c r="Y5" s="157"/>
    </row>
    <row r="6" spans="2:25" ht="16.5" customHeight="1" x14ac:dyDescent="0.25">
      <c r="U6" s="158"/>
      <c r="V6" s="159"/>
      <c r="W6" s="159"/>
      <c r="X6" s="159"/>
      <c r="Y6" s="160"/>
    </row>
    <row r="7" spans="2:25" ht="16.5" customHeight="1" x14ac:dyDescent="0.25">
      <c r="U7" s="155" t="s">
        <v>5</v>
      </c>
      <c r="V7" s="156"/>
      <c r="W7" s="156"/>
      <c r="X7" s="156"/>
      <c r="Y7" s="157"/>
    </row>
    <row r="8" spans="2:25" ht="16.5" customHeight="1" x14ac:dyDescent="0.25">
      <c r="U8" s="158"/>
      <c r="V8" s="159"/>
      <c r="W8" s="159"/>
      <c r="X8" s="159"/>
      <c r="Y8" s="160"/>
    </row>
    <row r="9" spans="2:25" ht="16.5" customHeight="1" x14ac:dyDescent="0.25">
      <c r="U9" s="155">
        <f>n*p</f>
        <v>7.5</v>
      </c>
      <c r="V9" s="156"/>
      <c r="W9" s="156"/>
      <c r="X9" s="156"/>
      <c r="Y9" s="157"/>
    </row>
    <row r="10" spans="2:25" ht="16.5" customHeight="1" x14ac:dyDescent="0.25">
      <c r="U10" s="158"/>
      <c r="V10" s="159"/>
      <c r="W10" s="159"/>
      <c r="X10" s="159"/>
      <c r="Y10" s="160"/>
    </row>
    <row r="11" spans="2:25" ht="16.5" customHeight="1" x14ac:dyDescent="0.25">
      <c r="U11" s="77"/>
      <c r="V11" s="77"/>
      <c r="W11" s="77"/>
      <c r="X11" s="77"/>
      <c r="Y11" s="77"/>
    </row>
    <row r="12" spans="2:25" ht="16.5" customHeight="1" x14ac:dyDescent="0.25">
      <c r="U12" s="155" t="s">
        <v>29</v>
      </c>
      <c r="V12" s="156"/>
      <c r="W12" s="156"/>
      <c r="X12" s="156"/>
      <c r="Y12" s="157"/>
    </row>
    <row r="13" spans="2:25" ht="16.5" customHeight="1" x14ac:dyDescent="0.25">
      <c r="U13" s="158"/>
      <c r="V13" s="159"/>
      <c r="W13" s="159"/>
      <c r="X13" s="159"/>
      <c r="Y13" s="160"/>
    </row>
    <row r="14" spans="2:25" ht="16.5" customHeight="1" x14ac:dyDescent="0.25">
      <c r="U14" s="155" t="s">
        <v>6</v>
      </c>
      <c r="V14" s="156"/>
      <c r="W14" s="156"/>
      <c r="X14" s="156"/>
      <c r="Y14" s="157"/>
    </row>
    <row r="15" spans="2:25" ht="16.5" customHeight="1" x14ac:dyDescent="0.25">
      <c r="U15" s="158"/>
      <c r="V15" s="159"/>
      <c r="W15" s="159"/>
      <c r="X15" s="159"/>
      <c r="Y15" s="160"/>
    </row>
    <row r="16" spans="2:25" ht="16.5" customHeight="1" x14ac:dyDescent="0.25">
      <c r="U16" s="143">
        <f>SQRT(n*p*(1-p))</f>
        <v>2.2912878474779199</v>
      </c>
      <c r="V16" s="144"/>
      <c r="W16" s="144"/>
      <c r="X16" s="144"/>
      <c r="Y16" s="145"/>
    </row>
    <row r="17" spans="2:25" ht="16.5" customHeight="1" x14ac:dyDescent="0.25">
      <c r="U17" s="146"/>
      <c r="V17" s="147"/>
      <c r="W17" s="147"/>
      <c r="X17" s="147"/>
      <c r="Y17" s="148"/>
    </row>
    <row r="18" spans="2:25" ht="16.5" customHeight="1" x14ac:dyDescent="0.25">
      <c r="Y18" s="80"/>
    </row>
    <row r="19" spans="2:25" ht="16.5" customHeight="1" x14ac:dyDescent="0.25">
      <c r="U19" s="123" t="s">
        <v>45</v>
      </c>
      <c r="V19" s="123"/>
      <c r="W19" s="123"/>
      <c r="X19" s="123"/>
      <c r="Y19" s="80"/>
    </row>
    <row r="20" spans="2:25" ht="16.5" customHeight="1" x14ac:dyDescent="0.25">
      <c r="U20" s="123"/>
      <c r="V20" s="123"/>
      <c r="W20" s="123"/>
      <c r="X20" s="123"/>
      <c r="Y20" s="80"/>
    </row>
    <row r="21" spans="2:25" ht="16.5" customHeight="1" x14ac:dyDescent="0.25">
      <c r="U21" s="124" t="s">
        <v>48</v>
      </c>
      <c r="V21" s="124"/>
      <c r="W21" s="124"/>
      <c r="X21" s="124"/>
      <c r="Y21" s="80"/>
    </row>
    <row r="22" spans="2:25" s="39" customFormat="1" ht="16.5" customHeight="1" x14ac:dyDescent="0.25">
      <c r="B22" s="34"/>
      <c r="U22" s="124"/>
      <c r="V22" s="124"/>
      <c r="W22" s="124"/>
      <c r="X22" s="124"/>
      <c r="Y22" s="78"/>
    </row>
    <row r="23" spans="2:25" s="33" customFormat="1" ht="16.5" customHeight="1" x14ac:dyDescent="0.2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T23" s="75"/>
      <c r="U23" s="75"/>
      <c r="V23" s="75"/>
      <c r="W23" s="75"/>
      <c r="X23" s="75"/>
    </row>
    <row r="24" spans="2:25" s="33" customFormat="1" ht="16.5" customHeight="1" x14ac:dyDescent="0.2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T24" s="75"/>
      <c r="U24" s="75"/>
      <c r="V24" s="75"/>
      <c r="W24" s="75"/>
      <c r="X24" s="75"/>
    </row>
    <row r="26" spans="2:25" s="46" customFormat="1" ht="17.25" customHeight="1" x14ac:dyDescent="0.25">
      <c r="D26" s="48"/>
      <c r="E26" s="48"/>
      <c r="F26" s="48"/>
      <c r="T26" s="79"/>
      <c r="U26" s="79"/>
      <c r="V26" s="79"/>
      <c r="W26" s="79"/>
      <c r="X26" s="79"/>
    </row>
    <row r="27" spans="2:25" s="46" customFormat="1" ht="17.25" customHeight="1" x14ac:dyDescent="0.25">
      <c r="D27" s="48"/>
      <c r="E27" s="48"/>
      <c r="F27" s="48"/>
      <c r="T27" s="79"/>
      <c r="U27" s="79"/>
      <c r="V27" s="79"/>
      <c r="W27" s="79"/>
      <c r="X27" s="79"/>
    </row>
    <row r="28" spans="2:25" s="46" customFormat="1" ht="17.25" customHeight="1" x14ac:dyDescent="0.25">
      <c r="D28" s="48"/>
      <c r="E28" s="48"/>
      <c r="F28" s="48"/>
      <c r="T28" s="79"/>
      <c r="U28" s="79"/>
      <c r="V28" s="79"/>
      <c r="W28" s="79"/>
      <c r="X28" s="79"/>
    </row>
  </sheetData>
  <mergeCells count="9">
    <mergeCell ref="U19:X20"/>
    <mergeCell ref="U21:X22"/>
    <mergeCell ref="U16:Y17"/>
    <mergeCell ref="B2:R3"/>
    <mergeCell ref="U5:Y6"/>
    <mergeCell ref="U7:Y8"/>
    <mergeCell ref="U9:Y10"/>
    <mergeCell ref="U12:Y13"/>
    <mergeCell ref="U14:Y15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33"/>
  </sheetPr>
  <dimension ref="B2:R29"/>
  <sheetViews>
    <sheetView zoomScale="85" zoomScaleNormal="85" workbookViewId="0"/>
  </sheetViews>
  <sheetFormatPr defaultColWidth="7.42578125" defaultRowHeight="16.5" customHeight="1" x14ac:dyDescent="0.25"/>
  <cols>
    <col min="1" max="16384" width="7.42578125" style="15"/>
  </cols>
  <sheetData>
    <row r="2" spans="2:18" s="33" customFormat="1" ht="16.5" customHeight="1" x14ac:dyDescent="0.25">
      <c r="B2" s="161" t="s">
        <v>44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3"/>
    </row>
    <row r="3" spans="2:18" s="33" customFormat="1" ht="16.5" customHeight="1" x14ac:dyDescent="0.25"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6"/>
    </row>
    <row r="4" spans="2:18" s="28" customFormat="1" ht="16.5" customHeight="1" x14ac:dyDescent="0.25">
      <c r="C4" s="29"/>
      <c r="E4" s="30"/>
      <c r="G4" s="31"/>
      <c r="H4" s="31"/>
      <c r="I4" s="31"/>
    </row>
    <row r="22" spans="2:13" s="39" customFormat="1" ht="16.5" customHeight="1" x14ac:dyDescent="0.25">
      <c r="B22" s="34"/>
      <c r="J22" s="167" t="s">
        <v>9</v>
      </c>
      <c r="K22" s="167"/>
      <c r="L22" s="167" t="s">
        <v>10</v>
      </c>
      <c r="M22" s="167"/>
    </row>
    <row r="23" spans="2:13" ht="16.5" customHeight="1" x14ac:dyDescent="0.25">
      <c r="J23" s="167"/>
      <c r="K23" s="167"/>
      <c r="L23" s="167"/>
      <c r="M23" s="167"/>
    </row>
    <row r="24" spans="2:13" ht="16.5" customHeight="1" x14ac:dyDescent="0.25">
      <c r="J24" s="168">
        <v>5</v>
      </c>
      <c r="K24" s="168"/>
      <c r="L24" s="168">
        <v>10</v>
      </c>
      <c r="M24" s="168"/>
    </row>
    <row r="25" spans="2:13" ht="16.5" customHeight="1" x14ac:dyDescent="0.25">
      <c r="J25" s="168"/>
      <c r="K25" s="168"/>
      <c r="L25" s="168"/>
      <c r="M25" s="168"/>
    </row>
    <row r="26" spans="2:13" ht="16.5" customHeight="1" x14ac:dyDescent="0.25">
      <c r="J26" s="123" t="s">
        <v>46</v>
      </c>
      <c r="K26" s="123"/>
      <c r="L26" s="123"/>
      <c r="M26" s="123"/>
    </row>
    <row r="27" spans="2:13" ht="16.5" customHeight="1" x14ac:dyDescent="0.25">
      <c r="J27" s="123"/>
      <c r="K27" s="123"/>
      <c r="L27" s="123"/>
      <c r="M27" s="123"/>
    </row>
    <row r="28" spans="2:13" ht="16.5" customHeight="1" x14ac:dyDescent="0.25">
      <c r="J28" s="124" t="s">
        <v>47</v>
      </c>
      <c r="K28" s="124"/>
      <c r="L28" s="124"/>
      <c r="M28" s="124"/>
    </row>
    <row r="29" spans="2:13" ht="16.5" customHeight="1" x14ac:dyDescent="0.25">
      <c r="J29" s="124"/>
      <c r="K29" s="124"/>
      <c r="L29" s="124"/>
      <c r="M29" s="124"/>
    </row>
  </sheetData>
  <mergeCells count="7">
    <mergeCell ref="B2:R3"/>
    <mergeCell ref="J26:M27"/>
    <mergeCell ref="J28:M29"/>
    <mergeCell ref="J22:K23"/>
    <mergeCell ref="L22:M23"/>
    <mergeCell ref="J24:K25"/>
    <mergeCell ref="L24:M25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33"/>
  </sheetPr>
  <dimension ref="B3:AA35"/>
  <sheetViews>
    <sheetView zoomScale="55" zoomScaleNormal="55" workbookViewId="0">
      <selection activeCell="T20" sqref="T20:W21"/>
    </sheetView>
  </sheetViews>
  <sheetFormatPr defaultColWidth="7.42578125" defaultRowHeight="16.5" customHeight="1" x14ac:dyDescent="0.25"/>
  <cols>
    <col min="1" max="19" width="7.42578125" style="15"/>
    <col min="20" max="20" width="11.28515625" style="15" bestFit="1" customWidth="1"/>
    <col min="21" max="23" width="7.42578125" style="15"/>
    <col min="24" max="27" width="7.42578125" style="21"/>
    <col min="28" max="16384" width="7.42578125" style="15"/>
  </cols>
  <sheetData>
    <row r="3" spans="2:18" s="33" customFormat="1" ht="16.5" customHeight="1" x14ac:dyDescent="0.25">
      <c r="B3" s="173" t="s">
        <v>32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5"/>
    </row>
    <row r="4" spans="2:18" s="33" customFormat="1" ht="16.5" customHeight="1" x14ac:dyDescent="0.25">
      <c r="B4" s="176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8"/>
    </row>
    <row r="5" spans="2:18" s="28" customFormat="1" ht="16.5" customHeight="1" x14ac:dyDescent="0.25">
      <c r="C5" s="29"/>
      <c r="E5" s="30"/>
      <c r="G5" s="31"/>
      <c r="H5" s="31"/>
      <c r="I5" s="31"/>
    </row>
    <row r="18" spans="2:27" ht="16.5" customHeight="1" x14ac:dyDescent="0.25">
      <c r="T18" s="171" t="s">
        <v>42</v>
      </c>
      <c r="U18" s="171"/>
      <c r="V18" s="171"/>
      <c r="W18" s="171"/>
    </row>
    <row r="19" spans="2:27" ht="16.5" customHeight="1" x14ac:dyDescent="0.25">
      <c r="T19" s="171"/>
      <c r="U19" s="171"/>
      <c r="V19" s="171"/>
      <c r="W19" s="171"/>
    </row>
    <row r="20" spans="2:27" ht="16.5" customHeight="1" x14ac:dyDescent="0.25">
      <c r="T20" s="172">
        <f>_xlfn.BINOM.DIST(G26,K26,M26,TRUE)-_xlfn.BINOM.DIST(E26-1,K26,M26,TRUE)</f>
        <v>0.81172807032413141</v>
      </c>
      <c r="U20" s="172"/>
      <c r="V20" s="172"/>
      <c r="W20" s="172"/>
    </row>
    <row r="21" spans="2:27" ht="16.5" customHeight="1" x14ac:dyDescent="0.25">
      <c r="T21" s="172"/>
      <c r="U21" s="172"/>
      <c r="V21" s="172"/>
      <c r="W21" s="172"/>
    </row>
    <row r="23" spans="2:27" s="39" customFormat="1" ht="16.5" customHeight="1" x14ac:dyDescent="0.25">
      <c r="B23" s="34"/>
      <c r="X23" s="33"/>
      <c r="Y23" s="33"/>
      <c r="Z23" s="33"/>
      <c r="AA23" s="33"/>
    </row>
    <row r="24" spans="2:27" s="33" customFormat="1" ht="16.5" customHeight="1" x14ac:dyDescent="0.25">
      <c r="B24" s="32"/>
      <c r="C24" s="32"/>
      <c r="D24" s="32"/>
      <c r="E24" s="187" t="s">
        <v>9</v>
      </c>
      <c r="F24" s="188"/>
      <c r="G24" s="187" t="s">
        <v>10</v>
      </c>
      <c r="H24" s="188"/>
      <c r="I24" s="32"/>
      <c r="K24" s="179" t="s">
        <v>4</v>
      </c>
      <c r="L24" s="180"/>
      <c r="M24" s="179" t="s">
        <v>19</v>
      </c>
      <c r="N24" s="180"/>
    </row>
    <row r="25" spans="2:27" s="33" customFormat="1" ht="16.5" customHeight="1" x14ac:dyDescent="0.25">
      <c r="B25" s="32"/>
      <c r="C25" s="32"/>
      <c r="D25" s="32"/>
      <c r="E25" s="189"/>
      <c r="F25" s="190"/>
      <c r="G25" s="189"/>
      <c r="H25" s="190"/>
      <c r="I25" s="32"/>
      <c r="K25" s="181"/>
      <c r="L25" s="182"/>
      <c r="M25" s="181"/>
      <c r="N25" s="182"/>
      <c r="X25" s="21"/>
      <c r="Y25" s="21"/>
      <c r="Z25" s="21"/>
      <c r="AA25" s="21"/>
    </row>
    <row r="26" spans="2:27" ht="16.5" customHeight="1" x14ac:dyDescent="0.25">
      <c r="C26" s="32"/>
      <c r="E26" s="187">
        <f>A</f>
        <v>5</v>
      </c>
      <c r="F26" s="188"/>
      <c r="G26" s="187">
        <f>B</f>
        <v>10</v>
      </c>
      <c r="H26" s="188"/>
      <c r="K26" s="179">
        <f>'1'!D5</f>
        <v>25</v>
      </c>
      <c r="L26" s="180"/>
      <c r="M26" s="183">
        <f>'1'!D8</f>
        <v>0.3</v>
      </c>
      <c r="N26" s="184"/>
    </row>
    <row r="27" spans="2:27" s="46" customFormat="1" ht="17.25" customHeight="1" x14ac:dyDescent="0.25">
      <c r="C27" s="32"/>
      <c r="D27" s="48"/>
      <c r="E27" s="189"/>
      <c r="F27" s="190"/>
      <c r="G27" s="189"/>
      <c r="H27" s="190"/>
      <c r="K27" s="181"/>
      <c r="L27" s="182"/>
      <c r="M27" s="185"/>
      <c r="N27" s="186"/>
      <c r="X27" s="21"/>
      <c r="Y27" s="21"/>
      <c r="Z27" s="21"/>
      <c r="AA27" s="21"/>
    </row>
    <row r="28" spans="2:27" s="46" customFormat="1" ht="17.25" customHeight="1" x14ac:dyDescent="0.25">
      <c r="C28" s="32"/>
      <c r="D28" s="48"/>
      <c r="E28" s="104" t="s">
        <v>45</v>
      </c>
      <c r="F28" s="169"/>
      <c r="G28" s="169"/>
      <c r="H28" s="105"/>
      <c r="K28" s="104" t="s">
        <v>45</v>
      </c>
      <c r="L28" s="169"/>
      <c r="M28" s="169"/>
      <c r="N28" s="105"/>
      <c r="X28" s="21"/>
      <c r="Y28" s="21"/>
      <c r="Z28" s="21"/>
      <c r="AA28" s="21"/>
    </row>
    <row r="29" spans="2:27" s="46" customFormat="1" ht="17.25" customHeight="1" x14ac:dyDescent="0.25">
      <c r="C29" s="32"/>
      <c r="D29" s="48"/>
      <c r="E29" s="106"/>
      <c r="F29" s="170"/>
      <c r="G29" s="170"/>
      <c r="H29" s="107"/>
      <c r="K29" s="106"/>
      <c r="L29" s="170"/>
      <c r="M29" s="170"/>
      <c r="N29" s="107"/>
      <c r="X29" s="33"/>
      <c r="Y29" s="33"/>
      <c r="Z29" s="33"/>
      <c r="AA29" s="33"/>
    </row>
    <row r="30" spans="2:27" ht="16.5" customHeight="1" x14ac:dyDescent="0.25">
      <c r="C30" s="32"/>
      <c r="E30" s="82" t="s">
        <v>48</v>
      </c>
      <c r="F30" s="83"/>
      <c r="G30" s="83"/>
      <c r="H30" s="92"/>
      <c r="K30" s="82" t="s">
        <v>48</v>
      </c>
      <c r="L30" s="83"/>
      <c r="M30" s="83"/>
      <c r="N30" s="92"/>
      <c r="X30" s="33"/>
      <c r="Y30" s="33"/>
      <c r="Z30" s="33"/>
      <c r="AA30" s="33"/>
    </row>
    <row r="31" spans="2:27" ht="16.5" customHeight="1" x14ac:dyDescent="0.25">
      <c r="C31" s="32"/>
      <c r="E31" s="84"/>
      <c r="F31" s="85"/>
      <c r="G31" s="85"/>
      <c r="H31" s="93"/>
      <c r="K31" s="84"/>
      <c r="L31" s="85"/>
      <c r="M31" s="85"/>
      <c r="N31" s="93"/>
      <c r="X31" s="33"/>
      <c r="Y31" s="33"/>
      <c r="Z31" s="33"/>
      <c r="AA31" s="33"/>
    </row>
    <row r="33" spans="24:27" ht="16.5" customHeight="1" x14ac:dyDescent="0.25">
      <c r="X33" s="71"/>
      <c r="Y33" s="71"/>
      <c r="Z33" s="71"/>
      <c r="AA33" s="71"/>
    </row>
    <row r="34" spans="24:27" ht="16.5" customHeight="1" x14ac:dyDescent="0.25">
      <c r="X34" s="71"/>
      <c r="Y34" s="71"/>
      <c r="Z34" s="71"/>
      <c r="AA34" s="71"/>
    </row>
    <row r="35" spans="24:27" ht="16.5" customHeight="1" x14ac:dyDescent="0.25">
      <c r="X35" s="71"/>
      <c r="Y35" s="71"/>
      <c r="Z35" s="71"/>
      <c r="AA35" s="71"/>
    </row>
  </sheetData>
  <mergeCells count="15">
    <mergeCell ref="K30:N31"/>
    <mergeCell ref="K28:N29"/>
    <mergeCell ref="T18:W19"/>
    <mergeCell ref="T20:W21"/>
    <mergeCell ref="B3:R4"/>
    <mergeCell ref="K24:L25"/>
    <mergeCell ref="K26:L27"/>
    <mergeCell ref="M24:N25"/>
    <mergeCell ref="M26:N27"/>
    <mergeCell ref="E30:H31"/>
    <mergeCell ref="E28:H29"/>
    <mergeCell ref="E26:F27"/>
    <mergeCell ref="G26:H27"/>
    <mergeCell ref="E24:F25"/>
    <mergeCell ref="G24:H25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33"/>
  </sheetPr>
  <dimension ref="B3:AF37"/>
  <sheetViews>
    <sheetView zoomScaleNormal="100" workbookViewId="0">
      <selection activeCell="V20" sqref="V20:W21"/>
    </sheetView>
  </sheetViews>
  <sheetFormatPr defaultColWidth="7.42578125" defaultRowHeight="16.5" customHeight="1" x14ac:dyDescent="0.3"/>
  <cols>
    <col min="1" max="19" width="7.42578125" style="15"/>
    <col min="20" max="24" width="13" style="15" customWidth="1"/>
    <col min="25" max="28" width="15.42578125" style="72" customWidth="1"/>
    <col min="29" max="29" width="15.42578125" style="73" customWidth="1"/>
    <col min="30" max="30" width="11" style="73" customWidth="1"/>
    <col min="31" max="16384" width="7.42578125" style="15"/>
  </cols>
  <sheetData>
    <row r="3" spans="2:32" s="33" customFormat="1" ht="16.5" customHeight="1" x14ac:dyDescent="0.3">
      <c r="B3" s="173" t="s">
        <v>38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5"/>
      <c r="X3" s="15"/>
      <c r="AE3" s="72"/>
      <c r="AF3" s="72"/>
    </row>
    <row r="4" spans="2:32" s="33" customFormat="1" ht="16.5" customHeight="1" x14ac:dyDescent="0.3">
      <c r="B4" s="176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8"/>
      <c r="X4" s="15"/>
      <c r="AE4" s="72"/>
      <c r="AF4" s="72"/>
    </row>
    <row r="5" spans="2:32" s="28" customFormat="1" ht="16.5" customHeight="1" x14ac:dyDescent="0.3">
      <c r="C5" s="29"/>
      <c r="E5" s="30"/>
      <c r="G5" s="31"/>
      <c r="H5" s="31"/>
      <c r="I5" s="31"/>
      <c r="X5" s="15"/>
      <c r="AE5" s="72"/>
      <c r="AF5" s="72"/>
    </row>
    <row r="6" spans="2:32" ht="16.5" customHeight="1" x14ac:dyDescent="0.3">
      <c r="T6" s="191" t="s">
        <v>41</v>
      </c>
      <c r="U6" s="191"/>
      <c r="V6" s="191"/>
      <c r="W6" s="191"/>
      <c r="AE6" s="72"/>
      <c r="AF6" s="72"/>
    </row>
    <row r="7" spans="2:32" ht="16.5" customHeight="1" x14ac:dyDescent="0.3">
      <c r="T7" s="191"/>
      <c r="U7" s="191"/>
      <c r="V7" s="191"/>
      <c r="W7" s="191"/>
      <c r="AE7" s="72"/>
      <c r="AF7" s="72"/>
    </row>
    <row r="8" spans="2:32" ht="16.5" customHeight="1" x14ac:dyDescent="0.3">
      <c r="T8" s="171" t="s">
        <v>42</v>
      </c>
      <c r="U8" s="171"/>
      <c r="V8" s="212">
        <f>_xlfn.BINOM.DIST(G27,K27,M27,TRUE) - _xlfn.BINOM.DIST(E27-1,K27,M27,TRUE)</f>
        <v>0.81172807032413141</v>
      </c>
      <c r="W8" s="212"/>
      <c r="AE8" s="72"/>
      <c r="AF8" s="72"/>
    </row>
    <row r="9" spans="2:32" ht="16.5" customHeight="1" x14ac:dyDescent="0.3">
      <c r="T9" s="171"/>
      <c r="U9" s="171"/>
      <c r="V9" s="212"/>
      <c r="W9" s="212"/>
    </row>
    <row r="12" spans="2:32" ht="16.5" customHeight="1" x14ac:dyDescent="0.3">
      <c r="T12" s="15" t="s">
        <v>33</v>
      </c>
    </row>
    <row r="13" spans="2:32" ht="16.5" customHeight="1" x14ac:dyDescent="0.3">
      <c r="T13" s="200" t="s">
        <v>15</v>
      </c>
      <c r="U13" s="200"/>
      <c r="V13" s="200" t="s">
        <v>16</v>
      </c>
      <c r="W13" s="200"/>
    </row>
    <row r="14" spans="2:32" ht="16.5" customHeight="1" x14ac:dyDescent="0.3">
      <c r="T14" s="200"/>
      <c r="U14" s="200"/>
      <c r="V14" s="200"/>
      <c r="W14" s="200"/>
      <c r="AC14" s="15"/>
    </row>
    <row r="15" spans="2:32" ht="16.5" customHeight="1" x14ac:dyDescent="0.3">
      <c r="T15" s="200">
        <f>A-0.5</f>
        <v>4.5</v>
      </c>
      <c r="U15" s="200"/>
      <c r="V15" s="201">
        <f>B+0.52</f>
        <v>10.52</v>
      </c>
      <c r="W15" s="201"/>
      <c r="AC15" s="15"/>
    </row>
    <row r="16" spans="2:32" ht="16.5" customHeight="1" x14ac:dyDescent="0.3">
      <c r="T16" s="200"/>
      <c r="U16" s="200"/>
      <c r="V16" s="201"/>
      <c r="W16" s="201"/>
      <c r="AC16" s="15"/>
    </row>
    <row r="17" spans="5:30" ht="16.5" customHeight="1" x14ac:dyDescent="0.3">
      <c r="AC17" s="15"/>
    </row>
    <row r="18" spans="5:30" ht="16.5" customHeight="1" x14ac:dyDescent="0.3">
      <c r="T18" s="191" t="s">
        <v>43</v>
      </c>
      <c r="U18" s="191"/>
      <c r="V18" s="191"/>
      <c r="W18" s="191"/>
      <c r="AC18" s="15"/>
    </row>
    <row r="19" spans="5:30" ht="16.5" customHeight="1" x14ac:dyDescent="0.3">
      <c r="T19" s="191"/>
      <c r="U19" s="191"/>
      <c r="V19" s="191"/>
      <c r="W19" s="191"/>
      <c r="AC19" s="15"/>
    </row>
    <row r="20" spans="5:30" ht="16.5" customHeight="1" x14ac:dyDescent="0.3">
      <c r="T20" s="171" t="s">
        <v>42</v>
      </c>
      <c r="U20" s="171"/>
      <c r="V20" s="212">
        <f>_xlfn.NORM.DIST(V15,K31,M31,TRUE) - _xlfn.NORM.DIST(T15,K31,M31,TRUE)</f>
        <v>0.81103907914093398</v>
      </c>
      <c r="W20" s="212"/>
      <c r="AC20" s="15"/>
    </row>
    <row r="21" spans="5:30" ht="16.5" customHeight="1" x14ac:dyDescent="0.3">
      <c r="T21" s="171"/>
      <c r="U21" s="171"/>
      <c r="V21" s="212"/>
      <c r="W21" s="212"/>
      <c r="AC21" s="15"/>
    </row>
    <row r="22" spans="5:30" ht="16.5" customHeight="1" x14ac:dyDescent="0.3">
      <c r="AC22" s="39"/>
    </row>
    <row r="23" spans="5:30" s="33" customFormat="1" ht="16.5" customHeight="1" x14ac:dyDescent="0.3">
      <c r="Y23" s="72"/>
      <c r="Z23" s="72"/>
      <c r="AA23" s="72"/>
      <c r="AB23" s="73"/>
      <c r="AC23" s="73"/>
      <c r="AD23" s="73"/>
    </row>
    <row r="24" spans="5:30" s="33" customFormat="1" ht="16.5" customHeight="1" x14ac:dyDescent="0.3">
      <c r="AC24" s="73"/>
      <c r="AD24" s="73"/>
    </row>
    <row r="25" spans="5:30" ht="16.5" customHeight="1" x14ac:dyDescent="0.3">
      <c r="E25" s="200" t="s">
        <v>9</v>
      </c>
      <c r="F25" s="200"/>
      <c r="G25" s="200" t="s">
        <v>10</v>
      </c>
      <c r="H25" s="200"/>
      <c r="K25" s="192" t="s">
        <v>4</v>
      </c>
      <c r="L25" s="193"/>
      <c r="M25" s="192" t="s">
        <v>19</v>
      </c>
      <c r="N25" s="193"/>
    </row>
    <row r="26" spans="5:30" ht="16.5" customHeight="1" x14ac:dyDescent="0.3">
      <c r="E26" s="200"/>
      <c r="F26" s="200"/>
      <c r="G26" s="200"/>
      <c r="H26" s="200"/>
      <c r="K26" s="194"/>
      <c r="L26" s="195"/>
      <c r="M26" s="194"/>
      <c r="N26" s="195"/>
    </row>
    <row r="27" spans="5:30" ht="16.5" customHeight="1" x14ac:dyDescent="0.3">
      <c r="E27" s="200">
        <f>A</f>
        <v>5</v>
      </c>
      <c r="F27" s="200"/>
      <c r="G27" s="200">
        <f>B</f>
        <v>10</v>
      </c>
      <c r="H27" s="200"/>
      <c r="K27" s="196">
        <f>'1'!D5</f>
        <v>25</v>
      </c>
      <c r="L27" s="197"/>
      <c r="M27" s="196">
        <f>'1'!D8</f>
        <v>0.3</v>
      </c>
      <c r="N27" s="197"/>
    </row>
    <row r="28" spans="5:30" ht="16.5" customHeight="1" x14ac:dyDescent="0.3">
      <c r="E28" s="200"/>
      <c r="F28" s="200"/>
      <c r="G28" s="200"/>
      <c r="H28" s="200"/>
      <c r="K28" s="198"/>
      <c r="L28" s="199"/>
      <c r="M28" s="198"/>
      <c r="N28" s="199"/>
    </row>
    <row r="29" spans="5:30" ht="16.5" customHeight="1" x14ac:dyDescent="0.3">
      <c r="E29" s="123" t="s">
        <v>45</v>
      </c>
      <c r="F29" s="123"/>
      <c r="G29" s="123"/>
      <c r="H29" s="123"/>
      <c r="K29" s="206" t="s">
        <v>31</v>
      </c>
      <c r="L29" s="206"/>
      <c r="M29" s="207" t="s">
        <v>27</v>
      </c>
      <c r="N29" s="208"/>
    </row>
    <row r="30" spans="5:30" ht="16.5" customHeight="1" x14ac:dyDescent="0.3">
      <c r="E30" s="123"/>
      <c r="F30" s="123"/>
      <c r="G30" s="123"/>
      <c r="H30" s="123"/>
      <c r="K30" s="206"/>
      <c r="L30" s="206"/>
      <c r="M30" s="209"/>
      <c r="N30" s="210"/>
    </row>
    <row r="31" spans="5:30" ht="16.5" customHeight="1" x14ac:dyDescent="0.3">
      <c r="E31" s="124" t="s">
        <v>48</v>
      </c>
      <c r="F31" s="124"/>
      <c r="G31" s="124"/>
      <c r="H31" s="124"/>
      <c r="K31" s="211">
        <f>n*p</f>
        <v>7.5</v>
      </c>
      <c r="L31" s="211"/>
      <c r="M31" s="202">
        <f>SQRT(n*p*(1-p))</f>
        <v>2.2912878474779199</v>
      </c>
      <c r="N31" s="203"/>
    </row>
    <row r="32" spans="5:30" ht="16.5" customHeight="1" x14ac:dyDescent="0.3">
      <c r="E32" s="124"/>
      <c r="F32" s="124"/>
      <c r="G32" s="124"/>
      <c r="H32" s="124"/>
      <c r="K32" s="211"/>
      <c r="L32" s="211"/>
      <c r="M32" s="204"/>
      <c r="N32" s="205"/>
    </row>
    <row r="34" spans="11:14" ht="16.5" customHeight="1" x14ac:dyDescent="0.3">
      <c r="K34" s="123" t="s">
        <v>45</v>
      </c>
      <c r="L34" s="123"/>
      <c r="M34" s="123"/>
      <c r="N34" s="123"/>
    </row>
    <row r="35" spans="11:14" ht="16.5" customHeight="1" x14ac:dyDescent="0.3">
      <c r="K35" s="123"/>
      <c r="L35" s="123"/>
      <c r="M35" s="123"/>
      <c r="N35" s="123"/>
    </row>
    <row r="36" spans="11:14" ht="16.5" customHeight="1" x14ac:dyDescent="0.3">
      <c r="K36" s="124" t="s">
        <v>48</v>
      </c>
      <c r="L36" s="124"/>
      <c r="M36" s="124"/>
      <c r="N36" s="124"/>
    </row>
    <row r="37" spans="11:14" ht="16.5" customHeight="1" x14ac:dyDescent="0.3">
      <c r="K37" s="124"/>
      <c r="L37" s="124"/>
      <c r="M37" s="124"/>
      <c r="N37" s="124"/>
    </row>
  </sheetData>
  <mergeCells count="27">
    <mergeCell ref="E29:H30"/>
    <mergeCell ref="E31:H32"/>
    <mergeCell ref="K34:N35"/>
    <mergeCell ref="K36:N37"/>
    <mergeCell ref="G25:H26"/>
    <mergeCell ref="M31:N32"/>
    <mergeCell ref="K29:L30"/>
    <mergeCell ref="M29:N30"/>
    <mergeCell ref="K31:L32"/>
    <mergeCell ref="K25:L26"/>
    <mergeCell ref="K27:L28"/>
    <mergeCell ref="B3:R4"/>
    <mergeCell ref="T6:W7"/>
    <mergeCell ref="M25:N26"/>
    <mergeCell ref="M27:N28"/>
    <mergeCell ref="T15:U16"/>
    <mergeCell ref="V15:W16"/>
    <mergeCell ref="E25:F26"/>
    <mergeCell ref="G27:H28"/>
    <mergeCell ref="E27:F28"/>
    <mergeCell ref="T18:W19"/>
    <mergeCell ref="T8:U9"/>
    <mergeCell ref="V8:W9"/>
    <mergeCell ref="T20:U21"/>
    <mergeCell ref="T13:U14"/>
    <mergeCell ref="V13:W14"/>
    <mergeCell ref="V20:W2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3"/>
  </sheetPr>
  <dimension ref="E11:E12"/>
  <sheetViews>
    <sheetView zoomScale="75" workbookViewId="0"/>
  </sheetViews>
  <sheetFormatPr defaultRowHeight="12.75" x14ac:dyDescent="0.2"/>
  <cols>
    <col min="5" max="5" width="37.28515625" bestFit="1" customWidth="1"/>
  </cols>
  <sheetData>
    <row r="11" spans="5:5" ht="13.5" thickBot="1" x14ac:dyDescent="0.25"/>
    <row r="12" spans="5:5" ht="90.75" thickBot="1" x14ac:dyDescent="1.2">
      <c r="E12" s="74" t="s">
        <v>34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8</vt:i4>
      </vt:variant>
    </vt:vector>
  </HeadingPairs>
  <TitlesOfParts>
    <vt:vector size="21" baseType="lpstr">
      <vt:lpstr>Cím</vt:lpstr>
      <vt:lpstr>1</vt:lpstr>
      <vt:lpstr>2</vt:lpstr>
      <vt:lpstr>3</vt:lpstr>
      <vt:lpstr>4</vt:lpstr>
      <vt:lpstr>5</vt:lpstr>
      <vt:lpstr>6</vt:lpstr>
      <vt:lpstr>7</vt:lpstr>
      <vt:lpstr>Vége</vt:lpstr>
      <vt:lpstr>s1</vt:lpstr>
      <vt:lpstr>s2</vt:lpstr>
      <vt:lpstr>s3</vt:lpstr>
      <vt:lpstr>s4</vt:lpstr>
      <vt:lpstr>A</vt:lpstr>
      <vt:lpstr>axis_1</vt:lpstr>
      <vt:lpstr>axis_2</vt:lpstr>
      <vt:lpstr>B</vt:lpstr>
      <vt:lpstr>k</vt:lpstr>
      <vt:lpstr>k_2</vt:lpstr>
      <vt:lpstr>n</vt:lpstr>
      <vt:lpstr>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 család</dc:creator>
  <cp:lastModifiedBy>vetier</cp:lastModifiedBy>
  <dcterms:created xsi:type="dcterms:W3CDTF">2004-02-26T20:46:36Z</dcterms:created>
  <dcterms:modified xsi:type="dcterms:W3CDTF">2019-11-07T11:44:03Z</dcterms:modified>
</cp:coreProperties>
</file>