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5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<sst xmlns="http://schemas.openxmlformats.org/spreadsheetml/2006/main" count="63" uniqueCount="63">
  <si>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Neptun kód</t>
  </si>
  <si>
    <t>CB66WR</t>
  </si>
  <si>
    <t>FCLH5X</t>
  </si>
  <si>
    <t>IYNN96</t>
  </si>
  <si>
    <t>C5ARX9</t>
  </si>
  <si>
    <t>C32ZC0</t>
  </si>
  <si>
    <t>II21WC</t>
  </si>
  <si>
    <t>X1SLN4</t>
  </si>
  <si>
    <t>C69K82</t>
  </si>
  <si>
    <t>DC4NOR</t>
  </si>
  <si>
    <t>TE9JLV</t>
  </si>
  <si>
    <t>WXT2AS</t>
  </si>
  <si>
    <t>WNE4Z1</t>
  </si>
  <si>
    <t>DNA6MT</t>
  </si>
  <si>
    <t>E1H3GZ</t>
  </si>
  <si>
    <t>BXXMY0</t>
  </si>
  <si>
    <t>AK46SC</t>
  </si>
  <si>
    <t>C3Q3WJ</t>
  </si>
  <si>
    <t>BZJZ9E</t>
  </si>
  <si>
    <t>US4A11</t>
  </si>
  <si>
    <t>LEAA9L</t>
  </si>
  <si>
    <t>YITWYP</t>
  </si>
  <si>
    <t>DKMFSJ</t>
  </si>
  <si>
    <t>HHTDFQ</t>
  </si>
  <si>
    <t>WA9PHV</t>
  </si>
  <si>
    <t>GABQNB</t>
  </si>
  <si>
    <t>H2XPN4</t>
  </si>
  <si>
    <t>ACOISX</t>
  </si>
  <si>
    <t>PUZ7S5</t>
  </si>
  <si>
    <t>ILSXQ3</t>
  </si>
  <si>
    <t>HJPT7R</t>
  </si>
  <si>
    <t>B2JTG3</t>
  </si>
  <si>
    <t>XO6YRF</t>
  </si>
  <si>
    <t>BYF0G6</t>
  </si>
  <si>
    <t>EB00BL</t>
  </si>
  <si>
    <t>ADZARG</t>
  </si>
  <si>
    <t>CUUSPK</t>
  </si>
  <si>
    <t>Jelenlét  1. hét</t>
  </si>
  <si>
    <t>Kiszh 2. hét</t>
  </si>
  <si>
    <t>Kiszh 3. hét</t>
  </si>
  <si>
    <t>Kiszh 4. hét</t>
  </si>
  <si>
    <t>Kiszh 5. hét</t>
  </si>
  <si>
    <t>Kiszh 6. hét</t>
  </si>
  <si>
    <t>Kiszh 8. hét</t>
  </si>
  <si>
    <t>2. ZH</t>
  </si>
  <si>
    <t>1. ZH</t>
  </si>
  <si>
    <t>Kiszh 9. hét</t>
  </si>
  <si>
    <t>Kiszh 11. hét</t>
  </si>
  <si>
    <t>Kiszh 12. hét</t>
  </si>
  <si>
    <t>Kiszh 13. hét</t>
  </si>
  <si>
    <t>1. PZH</t>
  </si>
  <si>
    <t>2. PZH</t>
  </si>
  <si>
    <t>1. ZH %</t>
  </si>
  <si>
    <t>2. ZH %</t>
  </si>
  <si>
    <t>KISZH ÖSSZ.</t>
  </si>
  <si>
    <t>KISZH %</t>
  </si>
  <si>
    <t>Kiszh 14. hét</t>
  </si>
  <si>
    <t>Teljesítmény %</t>
  </si>
  <si>
    <t>JEGY</t>
  </si>
  <si>
    <t>AKTÍV ZH1</t>
  </si>
  <si>
    <t>AKTÍV ZH2</t>
  </si>
  <si>
    <t>ZH KRIT.</t>
  </si>
  <si>
    <t>HIÁNYZÁS KRIT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</si>
</sst>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2" fillId="33" borderId="10" xfId="0" applyFont="1" applyFill="1" applyBorder="1" applyAlignment="1" applyProtection="1">
      <alignment/>
      <protection locked="0"/>
    </xf>
    <xf numFmtId="0" fontId="32" fillId="0" borderId="10" xfId="0" applyFont="1" applyBorder="1" applyAlignment="1">
      <alignment/>
    </xf>
    <xf numFmtId="49" fontId="0" fillId="34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2.00390625" style="1" bestFit="1" customWidth="1"/>
    <col min="2" max="2" width="15.140625" style="0" customWidth="1"/>
    <col min="3" max="5" width="13.57421875" style="0" customWidth="1"/>
    <col min="6" max="6" width="10.8515625" style="0" customWidth="1"/>
    <col min="7" max="10" width="10.7109375" style="0" customWidth="1"/>
    <col min="11" max="11" width="15.421875" style="0" customWidth="1"/>
    <col min="12" max="15" width="10.7109375" style="0" customWidth="1"/>
    <col min="16" max="16" width="14.8515625" style="0" customWidth="1"/>
    <col min="17" max="22" width="12.28125" style="0" customWidth="1"/>
    <col min="23" max="23" width="14.57421875" style="0" customWidth="1"/>
    <col min="24" max="24" width="12.8515625" style="0" customWidth="1"/>
    <col min="25" max="25" width="14.00390625" style="0" customWidth="1"/>
    <col min="26" max="26" width="14.421875" style="0" customWidth="1"/>
    <col min="27" max="27" width="12.00390625" style="0" customWidth="1"/>
  </cols>
  <sheetData>
    <row r="1" spans="1:27" ht="15">
      <c r="A1" s="2" t="s">
        <v>0</v>
      </c>
      <c r="B1" s="3" t="s">
        <v>57</v>
      </c>
      <c r="C1" s="3" t="s">
        <v>58</v>
      </c>
      <c r="D1" s="3" t="s">
        <v>45</v>
      </c>
      <c r="E1" s="3" t="s">
        <v>44</v>
      </c>
      <c r="F1" s="3" t="s">
        <v>50</v>
      </c>
      <c r="G1" s="3" t="s">
        <v>51</v>
      </c>
      <c r="H1" s="3" t="s">
        <v>59</v>
      </c>
      <c r="I1" s="3" t="s">
        <v>60</v>
      </c>
      <c r="J1" s="3" t="s">
        <v>61</v>
      </c>
      <c r="K1" s="3" t="s">
        <v>62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37</v>
      </c>
      <c r="Q1" s="3" t="s">
        <v>38</v>
      </c>
      <c r="R1" s="3" t="s">
        <v>39</v>
      </c>
      <c r="S1" s="3" t="s">
        <v>40</v>
      </c>
      <c r="T1" s="3" t="s">
        <v>41</v>
      </c>
      <c r="U1" s="3" t="s">
        <v>42</v>
      </c>
      <c r="V1" s="3" t="s">
        <v>43</v>
      </c>
      <c r="W1" s="3" t="s">
        <v>46</v>
      </c>
      <c r="X1" s="3" t="s">
        <v>47</v>
      </c>
      <c r="Y1" s="3" t="s">
        <v>48</v>
      </c>
      <c r="Z1" s="3" t="s">
        <v>49</v>
      </c>
      <c r="AA1" s="3" t="s">
        <v>56</v>
      </c>
    </row>
    <row r="2" spans="1:27" ht="15">
      <c r="A2" s="4" t="s">
        <v>27</v>
      </c>
      <c r="B2" s="6">
        <f aca="true" t="shared" si="0" ref="B2:B37">(L2/3+M2/3+O2/3)</f>
        <v>41.42857142857143</v>
      </c>
      <c r="C2" s="8" t="str">
        <f aca="true" t="shared" si="1" ref="C2:C37">IF(AND(J2="OK",K2="OK"),IF((L2/3+M2/3+O2/3)&gt;89.999,5,IF((L2/3+M2/3+O2/3)&gt;76.999,4,IF((L2/3+M2/3+O2/3)&gt;63.999,3,IF((L2/3+M2/3+O2/3)&gt;49.999,2,1))))," ")</f>
        <v> </v>
      </c>
      <c r="D2" s="5">
        <v>20</v>
      </c>
      <c r="E2" s="5">
        <v>2</v>
      </c>
      <c r="F2" s="5"/>
      <c r="G2" s="5">
        <v>1</v>
      </c>
      <c r="H2" s="6">
        <f aca="true" t="shared" si="2" ref="H2:H37">IF(F2="",D2,F2)</f>
        <v>20</v>
      </c>
      <c r="I2" s="6">
        <f aca="true" t="shared" si="3" ref="I2:I37">IF(G2="",E2,G2)</f>
        <v>1</v>
      </c>
      <c r="J2" s="6" t="str">
        <f aca="true" t="shared" si="4" ref="J2:J37">IF(OR(AND(MIN(MAX(H2,H2),MAX(I2,I2))&gt;16,MAX(MAX(H2,H2),MAX(I2,I2))&gt;17),AND(MIN(MAX(H2,H2),MAX(I2,I2))&gt;15,MAX(MAX(H2,H2),MAX(I2,I2))&gt;19),AND(MIN(MAX(H2,H2),MAX(I2,I2))&gt;14,MAX(MAX(H2,H2),MAX(I2,I2))&gt;23),AND(MIN(MAX(H2,H2),MAX(I2,I2))&gt;13,MAX(MAX(H2,H2),MAX(I2,I2))&gt;29)),"OK","NEM OK")</f>
        <v>NEM OK</v>
      </c>
      <c r="K2" s="6" t="str">
        <f aca="true" t="shared" si="5" ref="K2:K37">IF((12-COUNTA(P2:AA2))&gt;4,"NEM OK","OK")</f>
        <v>OK</v>
      </c>
      <c r="L2" s="6">
        <f aca="true" t="shared" si="6" ref="L2:L37">(H2/35)*100</f>
        <v>57.14285714285714</v>
      </c>
      <c r="M2" s="6">
        <f aca="true" t="shared" si="7" ref="M2:M37">(I2/35)*100</f>
        <v>2.857142857142857</v>
      </c>
      <c r="N2" s="6">
        <f aca="true" t="shared" si="8" ref="N2:N13">LARGE(Q2:AA2,1)+LARGE(Q2:AA2,2)+LARGE(Q2:AA2,3)+LARGE(Q2:AA2,4)+LARGE(Q2:AA2,5)+LARGE(Q2:AA2,6)+LARGE(Q2:AA2,7)</f>
        <v>31.5</v>
      </c>
      <c r="O2" s="6">
        <f aca="true" t="shared" si="9" ref="O2:O13">(N2/49)*100</f>
        <v>64.28571428571429</v>
      </c>
      <c r="P2" s="6">
        <v>1</v>
      </c>
      <c r="Q2" s="6">
        <v>3.5</v>
      </c>
      <c r="R2" s="6">
        <v>4</v>
      </c>
      <c r="S2" s="6">
        <v>5.5</v>
      </c>
      <c r="T2" s="6">
        <v>3</v>
      </c>
      <c r="U2" s="6">
        <v>3</v>
      </c>
      <c r="V2" s="6">
        <v>1</v>
      </c>
      <c r="W2" s="6">
        <v>1</v>
      </c>
      <c r="X2" s="6">
        <v>4</v>
      </c>
      <c r="Y2" s="6">
        <v>6</v>
      </c>
      <c r="Z2" s="6">
        <v>5.5</v>
      </c>
      <c r="AA2" s="6"/>
    </row>
    <row r="3" spans="1:27" ht="15">
      <c r="A3" s="4" t="s">
        <v>35</v>
      </c>
      <c r="B3" s="6">
        <f t="shared" si="0"/>
        <v>86.12244897959184</v>
      </c>
      <c r="C3" s="8">
        <f t="shared" si="1"/>
        <v>4</v>
      </c>
      <c r="D3" s="5">
        <v>34</v>
      </c>
      <c r="E3" s="5">
        <v>25</v>
      </c>
      <c r="F3" s="5"/>
      <c r="G3" s="5"/>
      <c r="H3" s="6">
        <f t="shared" si="2"/>
        <v>34</v>
      </c>
      <c r="I3" s="6">
        <f t="shared" si="3"/>
        <v>25</v>
      </c>
      <c r="J3" s="6" t="str">
        <f t="shared" si="4"/>
        <v>OK</v>
      </c>
      <c r="K3" s="6" t="str">
        <f t="shared" si="5"/>
        <v>OK</v>
      </c>
      <c r="L3" s="6">
        <f t="shared" si="6"/>
        <v>97.14285714285714</v>
      </c>
      <c r="M3" s="6">
        <f t="shared" si="7"/>
        <v>71.42857142857143</v>
      </c>
      <c r="N3" s="6">
        <f t="shared" si="8"/>
        <v>44</v>
      </c>
      <c r="O3" s="6">
        <f t="shared" si="9"/>
        <v>89.79591836734694</v>
      </c>
      <c r="P3" s="6">
        <v>1</v>
      </c>
      <c r="Q3" s="6">
        <v>3.5</v>
      </c>
      <c r="R3" s="6">
        <v>6.5</v>
      </c>
      <c r="S3" s="6">
        <v>7</v>
      </c>
      <c r="T3" s="6">
        <v>5</v>
      </c>
      <c r="U3" s="6">
        <v>5</v>
      </c>
      <c r="V3" s="6">
        <v>7</v>
      </c>
      <c r="W3" s="6">
        <v>5.5</v>
      </c>
      <c r="X3" s="6">
        <v>6</v>
      </c>
      <c r="Y3" s="6">
        <v>7</v>
      </c>
      <c r="Z3" s="6">
        <v>4.5</v>
      </c>
      <c r="AA3" s="6"/>
    </row>
    <row r="4" spans="1:27" ht="15">
      <c r="A4" s="4" t="s">
        <v>16</v>
      </c>
      <c r="B4" s="6">
        <f t="shared" si="0"/>
        <v>64.35374149659864</v>
      </c>
      <c r="C4" s="8">
        <f t="shared" si="1"/>
        <v>3</v>
      </c>
      <c r="D4" s="5"/>
      <c r="E4" s="5">
        <v>13</v>
      </c>
      <c r="F4" s="5">
        <v>18</v>
      </c>
      <c r="G4" s="5">
        <v>26</v>
      </c>
      <c r="H4" s="6">
        <f t="shared" si="2"/>
        <v>18</v>
      </c>
      <c r="I4" s="6">
        <f t="shared" si="3"/>
        <v>26</v>
      </c>
      <c r="J4" s="6" t="str">
        <f t="shared" si="4"/>
        <v>OK</v>
      </c>
      <c r="K4" s="6" t="str">
        <f t="shared" si="5"/>
        <v>OK</v>
      </c>
      <c r="L4" s="6">
        <f t="shared" si="6"/>
        <v>51.42857142857142</v>
      </c>
      <c r="M4" s="6">
        <f t="shared" si="7"/>
        <v>74.28571428571429</v>
      </c>
      <c r="N4" s="6">
        <f t="shared" si="8"/>
        <v>33</v>
      </c>
      <c r="O4" s="6">
        <f t="shared" si="9"/>
        <v>67.3469387755102</v>
      </c>
      <c r="P4" s="6">
        <v>1</v>
      </c>
      <c r="Q4" s="6">
        <v>5</v>
      </c>
      <c r="R4" s="6">
        <v>5.5</v>
      </c>
      <c r="S4" s="6">
        <v>5</v>
      </c>
      <c r="T4" s="6">
        <v>5</v>
      </c>
      <c r="U4" s="6">
        <v>5.5</v>
      </c>
      <c r="V4" s="6">
        <v>3.5</v>
      </c>
      <c r="W4" s="6">
        <v>2</v>
      </c>
      <c r="X4" s="6">
        <v>3.5</v>
      </c>
      <c r="Y4" s="6">
        <v>1</v>
      </c>
      <c r="Z4" s="6"/>
      <c r="AA4" s="7">
        <v>3</v>
      </c>
    </row>
    <row r="5" spans="1:27" ht="15">
      <c r="A5" s="4" t="s">
        <v>31</v>
      </c>
      <c r="B5" s="6">
        <f t="shared" si="0"/>
        <v>58.435374149659864</v>
      </c>
      <c r="C5" s="8">
        <f t="shared" si="1"/>
        <v>2</v>
      </c>
      <c r="D5" s="5">
        <v>17</v>
      </c>
      <c r="E5" s="5">
        <v>14</v>
      </c>
      <c r="F5" s="5"/>
      <c r="G5" s="5">
        <v>19</v>
      </c>
      <c r="H5" s="6">
        <f t="shared" si="2"/>
        <v>17</v>
      </c>
      <c r="I5" s="6">
        <f t="shared" si="3"/>
        <v>19</v>
      </c>
      <c r="J5" s="6" t="str">
        <f t="shared" si="4"/>
        <v>OK</v>
      </c>
      <c r="K5" s="6" t="str">
        <f t="shared" si="5"/>
        <v>OK</v>
      </c>
      <c r="L5" s="6">
        <f t="shared" si="6"/>
        <v>48.57142857142857</v>
      </c>
      <c r="M5" s="6">
        <f t="shared" si="7"/>
        <v>54.285714285714285</v>
      </c>
      <c r="N5" s="6">
        <f t="shared" si="8"/>
        <v>35.5</v>
      </c>
      <c r="O5" s="6">
        <f t="shared" si="9"/>
        <v>72.44897959183673</v>
      </c>
      <c r="P5" s="6">
        <v>1</v>
      </c>
      <c r="Q5" s="6">
        <v>6.5</v>
      </c>
      <c r="R5" s="6">
        <v>4</v>
      </c>
      <c r="S5" s="6">
        <v>5.5</v>
      </c>
      <c r="T5" s="6">
        <v>4.5</v>
      </c>
      <c r="U5" s="6">
        <v>2</v>
      </c>
      <c r="V5" s="6">
        <v>5.5</v>
      </c>
      <c r="W5" s="6">
        <v>1.5</v>
      </c>
      <c r="X5" s="6">
        <v>2.5</v>
      </c>
      <c r="Y5" s="6">
        <v>5.5</v>
      </c>
      <c r="Z5" s="6">
        <v>4</v>
      </c>
      <c r="AA5" s="7">
        <v>0</v>
      </c>
    </row>
    <row r="6" spans="1:27" ht="15">
      <c r="A6" s="4" t="s">
        <v>15</v>
      </c>
      <c r="B6" s="6">
        <f t="shared" si="0"/>
        <v>73.5374149659864</v>
      </c>
      <c r="C6" s="8">
        <f t="shared" si="1"/>
        <v>3</v>
      </c>
      <c r="D6" s="5">
        <v>32</v>
      </c>
      <c r="E6" s="5">
        <v>17</v>
      </c>
      <c r="F6" s="5"/>
      <c r="G6" s="5"/>
      <c r="H6" s="6">
        <f t="shared" si="2"/>
        <v>32</v>
      </c>
      <c r="I6" s="6">
        <f t="shared" si="3"/>
        <v>17</v>
      </c>
      <c r="J6" s="6" t="str">
        <f t="shared" si="4"/>
        <v>OK</v>
      </c>
      <c r="K6" s="6" t="str">
        <f t="shared" si="5"/>
        <v>OK</v>
      </c>
      <c r="L6" s="6">
        <f t="shared" si="6"/>
        <v>91.42857142857143</v>
      </c>
      <c r="M6" s="6">
        <f t="shared" si="7"/>
        <v>48.57142857142857</v>
      </c>
      <c r="N6" s="6">
        <f t="shared" si="8"/>
        <v>39.5</v>
      </c>
      <c r="O6" s="6">
        <f t="shared" si="9"/>
        <v>80.61224489795919</v>
      </c>
      <c r="P6" s="6">
        <v>1</v>
      </c>
      <c r="Q6" s="6">
        <v>7</v>
      </c>
      <c r="R6" s="6">
        <v>7</v>
      </c>
      <c r="S6" s="6">
        <v>6</v>
      </c>
      <c r="T6" s="6">
        <v>6.5</v>
      </c>
      <c r="U6" s="6">
        <v>4</v>
      </c>
      <c r="V6" s="6">
        <v>2</v>
      </c>
      <c r="W6" s="6">
        <v>5</v>
      </c>
      <c r="X6" s="6">
        <v>4</v>
      </c>
      <c r="Y6" s="6"/>
      <c r="Z6" s="6"/>
      <c r="AA6" s="6"/>
    </row>
    <row r="7" spans="1:27" ht="15">
      <c r="A7" s="4" t="s">
        <v>33</v>
      </c>
      <c r="B7" s="6">
        <f t="shared" si="0"/>
        <v>98.02721088435375</v>
      </c>
      <c r="C7" s="9">
        <f t="shared" si="1"/>
        <v>5</v>
      </c>
      <c r="D7" s="5">
        <v>35</v>
      </c>
      <c r="E7" s="5">
        <v>34</v>
      </c>
      <c r="F7" s="5"/>
      <c r="G7" s="5"/>
      <c r="H7" s="6">
        <f t="shared" si="2"/>
        <v>35</v>
      </c>
      <c r="I7" s="6">
        <f t="shared" si="3"/>
        <v>34</v>
      </c>
      <c r="J7" s="6" t="str">
        <f t="shared" si="4"/>
        <v>OK</v>
      </c>
      <c r="K7" s="6" t="str">
        <f t="shared" si="5"/>
        <v>OK</v>
      </c>
      <c r="L7" s="6">
        <f t="shared" si="6"/>
        <v>100</v>
      </c>
      <c r="M7" s="6">
        <f t="shared" si="7"/>
        <v>97.14285714285714</v>
      </c>
      <c r="N7" s="6">
        <f t="shared" si="8"/>
        <v>47.5</v>
      </c>
      <c r="O7" s="6">
        <f t="shared" si="9"/>
        <v>96.93877551020408</v>
      </c>
      <c r="P7" s="6">
        <v>1</v>
      </c>
      <c r="Q7" s="6">
        <v>7</v>
      </c>
      <c r="R7" s="6">
        <v>5.5</v>
      </c>
      <c r="S7" s="6">
        <v>6.5</v>
      </c>
      <c r="T7" s="6">
        <v>7</v>
      </c>
      <c r="U7" s="6">
        <v>6.5</v>
      </c>
      <c r="V7" s="6">
        <v>7</v>
      </c>
      <c r="W7" s="6">
        <v>7</v>
      </c>
      <c r="X7" s="6">
        <v>6</v>
      </c>
      <c r="Y7" s="6">
        <v>6.5</v>
      </c>
      <c r="Z7" s="6"/>
      <c r="AA7" s="6"/>
    </row>
    <row r="8" spans="1:27" ht="15">
      <c r="A8" s="4" t="s">
        <v>18</v>
      </c>
      <c r="B8" s="6">
        <f t="shared" si="0"/>
        <v>67.00680272108843</v>
      </c>
      <c r="C8" s="8">
        <f t="shared" si="1"/>
        <v>3</v>
      </c>
      <c r="D8" s="5">
        <v>27</v>
      </c>
      <c r="E8" s="5">
        <v>18</v>
      </c>
      <c r="F8" s="5"/>
      <c r="G8" s="5"/>
      <c r="H8" s="6">
        <f t="shared" si="2"/>
        <v>27</v>
      </c>
      <c r="I8" s="6">
        <f t="shared" si="3"/>
        <v>18</v>
      </c>
      <c r="J8" s="6" t="str">
        <f t="shared" si="4"/>
        <v>OK</v>
      </c>
      <c r="K8" s="6" t="str">
        <f t="shared" si="5"/>
        <v>OK</v>
      </c>
      <c r="L8" s="6">
        <f t="shared" si="6"/>
        <v>77.14285714285715</v>
      </c>
      <c r="M8" s="6">
        <f t="shared" si="7"/>
        <v>51.42857142857142</v>
      </c>
      <c r="N8" s="6">
        <f t="shared" si="8"/>
        <v>35.5</v>
      </c>
      <c r="O8" s="6">
        <f t="shared" si="9"/>
        <v>72.44897959183673</v>
      </c>
      <c r="P8" s="6">
        <v>1</v>
      </c>
      <c r="Q8" s="6">
        <v>5</v>
      </c>
      <c r="R8" s="6">
        <v>3</v>
      </c>
      <c r="S8" s="6">
        <v>3.5</v>
      </c>
      <c r="T8" s="6">
        <v>4</v>
      </c>
      <c r="U8" s="6">
        <v>5.5</v>
      </c>
      <c r="V8" s="6">
        <v>5.5</v>
      </c>
      <c r="W8" s="6">
        <v>5.5</v>
      </c>
      <c r="X8" s="6">
        <v>4.5</v>
      </c>
      <c r="Y8" s="6">
        <v>5.5</v>
      </c>
      <c r="Z8" s="6"/>
      <c r="AA8" s="6"/>
    </row>
    <row r="9" spans="1:27" ht="15">
      <c r="A9" s="4" t="s">
        <v>5</v>
      </c>
      <c r="B9" s="6">
        <f t="shared" si="0"/>
        <v>71.22448979591836</v>
      </c>
      <c r="C9" s="8">
        <f t="shared" si="1"/>
        <v>3</v>
      </c>
      <c r="D9" s="5">
        <v>30</v>
      </c>
      <c r="E9" s="5">
        <v>18</v>
      </c>
      <c r="F9" s="5"/>
      <c r="G9" s="5"/>
      <c r="H9" s="6">
        <f t="shared" si="2"/>
        <v>30</v>
      </c>
      <c r="I9" s="6">
        <f t="shared" si="3"/>
        <v>18</v>
      </c>
      <c r="J9" s="6" t="str">
        <f t="shared" si="4"/>
        <v>OK</v>
      </c>
      <c r="K9" s="6" t="str">
        <f t="shared" si="5"/>
        <v>OK</v>
      </c>
      <c r="L9" s="6">
        <f t="shared" si="6"/>
        <v>85.71428571428571</v>
      </c>
      <c r="M9" s="6">
        <f t="shared" si="7"/>
        <v>51.42857142857142</v>
      </c>
      <c r="N9" s="6">
        <f t="shared" si="8"/>
        <v>37.5</v>
      </c>
      <c r="O9" s="6">
        <f t="shared" si="9"/>
        <v>76.53061224489795</v>
      </c>
      <c r="P9" s="6">
        <v>1</v>
      </c>
      <c r="Q9" s="6">
        <v>6</v>
      </c>
      <c r="R9" s="6">
        <v>4</v>
      </c>
      <c r="S9" s="6">
        <v>4.5</v>
      </c>
      <c r="T9" s="6">
        <v>6</v>
      </c>
      <c r="U9" s="6">
        <v>6</v>
      </c>
      <c r="V9" s="6">
        <v>4</v>
      </c>
      <c r="W9" s="6">
        <v>2.5</v>
      </c>
      <c r="X9" s="6">
        <v>5</v>
      </c>
      <c r="Y9" s="6">
        <v>6</v>
      </c>
      <c r="Z9" s="6"/>
      <c r="AA9" s="6"/>
    </row>
    <row r="10" spans="1:27" ht="15">
      <c r="A10" s="4" t="s">
        <v>17</v>
      </c>
      <c r="B10" s="6">
        <f t="shared" si="0"/>
        <v>67.95918367346938</v>
      </c>
      <c r="C10" s="8">
        <f t="shared" si="1"/>
        <v>3</v>
      </c>
      <c r="D10" s="5">
        <v>21</v>
      </c>
      <c r="E10" s="5">
        <v>25</v>
      </c>
      <c r="F10" s="5"/>
      <c r="G10" s="5"/>
      <c r="H10" s="6">
        <f t="shared" si="2"/>
        <v>21</v>
      </c>
      <c r="I10" s="6">
        <f t="shared" si="3"/>
        <v>25</v>
      </c>
      <c r="J10" s="6" t="str">
        <f t="shared" si="4"/>
        <v>OK</v>
      </c>
      <c r="K10" s="6" t="str">
        <f t="shared" si="5"/>
        <v>OK</v>
      </c>
      <c r="L10" s="6">
        <f t="shared" si="6"/>
        <v>60</v>
      </c>
      <c r="M10" s="6">
        <f t="shared" si="7"/>
        <v>71.42857142857143</v>
      </c>
      <c r="N10" s="6">
        <f t="shared" si="8"/>
        <v>35.5</v>
      </c>
      <c r="O10" s="6">
        <f t="shared" si="9"/>
        <v>72.44897959183673</v>
      </c>
      <c r="P10" s="6">
        <v>1</v>
      </c>
      <c r="Q10" s="6">
        <v>5</v>
      </c>
      <c r="R10" s="6">
        <v>4.5</v>
      </c>
      <c r="S10" s="6">
        <v>4</v>
      </c>
      <c r="T10" s="6">
        <v>4.5</v>
      </c>
      <c r="U10" s="6">
        <v>6.5</v>
      </c>
      <c r="V10" s="6">
        <v>2.5</v>
      </c>
      <c r="W10" s="6">
        <v>5</v>
      </c>
      <c r="X10" s="6">
        <v>3.5</v>
      </c>
      <c r="Y10" s="6">
        <v>5.5</v>
      </c>
      <c r="Z10" s="6">
        <v>4.5</v>
      </c>
      <c r="AA10" s="6"/>
    </row>
    <row r="11" spans="1:27" ht="15">
      <c r="A11" s="4" t="s">
        <v>4</v>
      </c>
      <c r="B11" s="6">
        <f t="shared" si="0"/>
        <v>46.87074829931973</v>
      </c>
      <c r="C11" s="8" t="str">
        <f t="shared" si="1"/>
        <v> </v>
      </c>
      <c r="D11" s="5">
        <v>3</v>
      </c>
      <c r="E11" s="5">
        <v>11</v>
      </c>
      <c r="F11" s="5">
        <v>11</v>
      </c>
      <c r="G11" s="5">
        <v>15</v>
      </c>
      <c r="H11" s="6">
        <f t="shared" si="2"/>
        <v>11</v>
      </c>
      <c r="I11" s="6">
        <f t="shared" si="3"/>
        <v>15</v>
      </c>
      <c r="J11" s="6" t="str">
        <f t="shared" si="4"/>
        <v>NEM OK</v>
      </c>
      <c r="K11" s="6" t="str">
        <f t="shared" si="5"/>
        <v>OK</v>
      </c>
      <c r="L11" s="6">
        <f t="shared" si="6"/>
        <v>31.428571428571427</v>
      </c>
      <c r="M11" s="6">
        <f t="shared" si="7"/>
        <v>42.857142857142854</v>
      </c>
      <c r="N11" s="6">
        <f t="shared" si="8"/>
        <v>32.5</v>
      </c>
      <c r="O11" s="6">
        <f t="shared" si="9"/>
        <v>66.3265306122449</v>
      </c>
      <c r="P11" s="6">
        <v>1</v>
      </c>
      <c r="Q11" s="6">
        <v>5</v>
      </c>
      <c r="R11" s="6">
        <v>2.5</v>
      </c>
      <c r="S11" s="6">
        <v>5</v>
      </c>
      <c r="T11" s="6">
        <v>3.5</v>
      </c>
      <c r="U11" s="6">
        <v>4.5</v>
      </c>
      <c r="V11" s="6">
        <v>3.5</v>
      </c>
      <c r="W11" s="6">
        <v>4</v>
      </c>
      <c r="X11" s="6">
        <v>3.5</v>
      </c>
      <c r="Y11" s="6">
        <v>6.5</v>
      </c>
      <c r="Z11" s="6">
        <v>4</v>
      </c>
      <c r="AA11" s="6"/>
    </row>
    <row r="12" spans="1:27" ht="15">
      <c r="A12" s="4" t="s">
        <v>8</v>
      </c>
      <c r="B12" s="6">
        <f t="shared" si="0"/>
        <v>36.73469387755102</v>
      </c>
      <c r="C12" s="8" t="str">
        <f t="shared" si="1"/>
        <v> </v>
      </c>
      <c r="D12" s="5">
        <v>7</v>
      </c>
      <c r="E12" s="5">
        <v>0</v>
      </c>
      <c r="F12" s="5">
        <v>7</v>
      </c>
      <c r="G12" s="5">
        <v>8</v>
      </c>
      <c r="H12" s="6">
        <f t="shared" si="2"/>
        <v>7</v>
      </c>
      <c r="I12" s="6">
        <f t="shared" si="3"/>
        <v>8</v>
      </c>
      <c r="J12" s="6" t="str">
        <f t="shared" si="4"/>
        <v>NEM OK</v>
      </c>
      <c r="K12" s="6" t="str">
        <f t="shared" si="5"/>
        <v>OK</v>
      </c>
      <c r="L12" s="6">
        <f t="shared" si="6"/>
        <v>20</v>
      </c>
      <c r="M12" s="6">
        <f t="shared" si="7"/>
        <v>22.857142857142858</v>
      </c>
      <c r="N12" s="6">
        <f t="shared" si="8"/>
        <v>33</v>
      </c>
      <c r="O12" s="6">
        <f t="shared" si="9"/>
        <v>67.3469387755102</v>
      </c>
      <c r="P12" s="6">
        <v>1</v>
      </c>
      <c r="Q12" s="6">
        <v>7</v>
      </c>
      <c r="R12" s="6">
        <v>6</v>
      </c>
      <c r="S12" s="6">
        <v>5</v>
      </c>
      <c r="T12" s="6">
        <v>5.5</v>
      </c>
      <c r="U12" s="6">
        <v>3</v>
      </c>
      <c r="V12" s="6">
        <v>1</v>
      </c>
      <c r="W12" s="6">
        <v>2.5</v>
      </c>
      <c r="X12" s="6">
        <v>4</v>
      </c>
      <c r="Y12" s="6">
        <v>2.5</v>
      </c>
      <c r="Z12" s="6"/>
      <c r="AA12" s="6"/>
    </row>
    <row r="13" spans="1:27" ht="15">
      <c r="A13" s="4" t="s">
        <v>1</v>
      </c>
      <c r="B13" s="6">
        <f t="shared" si="0"/>
        <v>86.25850340136054</v>
      </c>
      <c r="C13" s="8">
        <f t="shared" si="1"/>
        <v>4</v>
      </c>
      <c r="D13" s="5">
        <v>33</v>
      </c>
      <c r="E13" s="5">
        <v>13</v>
      </c>
      <c r="F13" s="5"/>
      <c r="G13" s="5">
        <v>29</v>
      </c>
      <c r="H13" s="6">
        <f t="shared" si="2"/>
        <v>33</v>
      </c>
      <c r="I13" s="6">
        <f t="shared" si="3"/>
        <v>29</v>
      </c>
      <c r="J13" s="6" t="str">
        <f t="shared" si="4"/>
        <v>OK</v>
      </c>
      <c r="K13" s="6" t="str">
        <f t="shared" si="5"/>
        <v>OK</v>
      </c>
      <c r="L13" s="6">
        <f t="shared" si="6"/>
        <v>94.28571428571428</v>
      </c>
      <c r="M13" s="6">
        <f t="shared" si="7"/>
        <v>82.85714285714286</v>
      </c>
      <c r="N13" s="6">
        <f t="shared" si="8"/>
        <v>40</v>
      </c>
      <c r="O13" s="6">
        <f t="shared" si="9"/>
        <v>81.63265306122449</v>
      </c>
      <c r="P13" s="6">
        <v>1</v>
      </c>
      <c r="Q13" s="6">
        <v>5.5</v>
      </c>
      <c r="R13" s="6">
        <v>7</v>
      </c>
      <c r="S13" s="6">
        <v>6.5</v>
      </c>
      <c r="T13" s="6">
        <v>4</v>
      </c>
      <c r="U13" s="6">
        <v>4.5</v>
      </c>
      <c r="V13" s="6">
        <v>0</v>
      </c>
      <c r="W13" s="6">
        <v>2</v>
      </c>
      <c r="X13" s="6">
        <v>5.5</v>
      </c>
      <c r="Y13" s="6">
        <v>5</v>
      </c>
      <c r="Z13" s="6"/>
      <c r="AA13" s="7">
        <v>6</v>
      </c>
    </row>
    <row r="14" spans="1:27" ht="15">
      <c r="A14" s="4" t="s">
        <v>36</v>
      </c>
      <c r="B14" s="6">
        <f t="shared" si="0"/>
        <v>0</v>
      </c>
      <c r="C14" s="8" t="str">
        <f t="shared" si="1"/>
        <v> </v>
      </c>
      <c r="D14" s="5"/>
      <c r="E14" s="5"/>
      <c r="F14" s="5"/>
      <c r="G14" s="5"/>
      <c r="H14" s="6">
        <f t="shared" si="2"/>
        <v>0</v>
      </c>
      <c r="I14" s="6">
        <f t="shared" si="3"/>
        <v>0</v>
      </c>
      <c r="J14" s="6" t="str">
        <f t="shared" si="4"/>
        <v>NEM OK</v>
      </c>
      <c r="K14" s="6" t="str">
        <f t="shared" si="5"/>
        <v>NEM OK</v>
      </c>
      <c r="L14" s="6">
        <f t="shared" si="6"/>
        <v>0</v>
      </c>
      <c r="M14" s="6">
        <f t="shared" si="7"/>
        <v>0</v>
      </c>
      <c r="N14" s="6"/>
      <c r="O14" s="6"/>
      <c r="P14" s="6">
        <v>1</v>
      </c>
      <c r="Q14" s="6"/>
      <c r="R14" s="6">
        <v>4.5</v>
      </c>
      <c r="S14" s="6">
        <v>3.5</v>
      </c>
      <c r="T14" s="6"/>
      <c r="U14" s="6">
        <v>1.5</v>
      </c>
      <c r="V14" s="6"/>
      <c r="W14" s="6"/>
      <c r="X14" s="6"/>
      <c r="Y14" s="6"/>
      <c r="Z14" s="6"/>
      <c r="AA14" s="6"/>
    </row>
    <row r="15" spans="1:27" ht="15">
      <c r="A15" s="4" t="s">
        <v>9</v>
      </c>
      <c r="B15" s="6">
        <f t="shared" si="0"/>
        <v>5.714285714285714</v>
      </c>
      <c r="C15" s="8" t="str">
        <f t="shared" si="1"/>
        <v> </v>
      </c>
      <c r="D15" s="5">
        <v>6</v>
      </c>
      <c r="E15" s="5"/>
      <c r="F15" s="5"/>
      <c r="G15" s="5"/>
      <c r="H15" s="6">
        <f t="shared" si="2"/>
        <v>6</v>
      </c>
      <c r="I15" s="6">
        <f t="shared" si="3"/>
        <v>0</v>
      </c>
      <c r="J15" s="6" t="str">
        <f t="shared" si="4"/>
        <v>NEM OK</v>
      </c>
      <c r="K15" s="6" t="str">
        <f t="shared" si="5"/>
        <v>NEM OK</v>
      </c>
      <c r="L15" s="6">
        <f t="shared" si="6"/>
        <v>17.142857142857142</v>
      </c>
      <c r="M15" s="6">
        <f t="shared" si="7"/>
        <v>0</v>
      </c>
      <c r="N15" s="6"/>
      <c r="O15" s="6"/>
      <c r="P15" s="6">
        <v>1</v>
      </c>
      <c r="Q15" s="6">
        <v>5</v>
      </c>
      <c r="R15" s="6">
        <v>5</v>
      </c>
      <c r="S15" s="6">
        <v>0</v>
      </c>
      <c r="T15" s="6">
        <v>3</v>
      </c>
      <c r="U15" s="6">
        <v>2</v>
      </c>
      <c r="V15" s="6"/>
      <c r="W15" s="6"/>
      <c r="X15" s="6"/>
      <c r="Y15" s="6"/>
      <c r="Z15" s="6"/>
      <c r="AA15" s="6"/>
    </row>
    <row r="16" spans="1:27" ht="15">
      <c r="A16" s="4" t="s">
        <v>22</v>
      </c>
      <c r="B16" s="6">
        <f t="shared" si="0"/>
        <v>66.66666666666667</v>
      </c>
      <c r="C16" s="8">
        <f t="shared" si="1"/>
        <v>3</v>
      </c>
      <c r="D16" s="5">
        <v>31</v>
      </c>
      <c r="E16" s="5">
        <v>9</v>
      </c>
      <c r="F16" s="5"/>
      <c r="G16" s="5">
        <v>19</v>
      </c>
      <c r="H16" s="6">
        <f t="shared" si="2"/>
        <v>31</v>
      </c>
      <c r="I16" s="6">
        <f t="shared" si="3"/>
        <v>19</v>
      </c>
      <c r="J16" s="6" t="str">
        <f t="shared" si="4"/>
        <v>OK</v>
      </c>
      <c r="K16" s="6" t="str">
        <f t="shared" si="5"/>
        <v>OK</v>
      </c>
      <c r="L16" s="6">
        <f t="shared" si="6"/>
        <v>88.57142857142857</v>
      </c>
      <c r="M16" s="6">
        <f t="shared" si="7"/>
        <v>54.285714285714285</v>
      </c>
      <c r="N16" s="6">
        <f aca="true" t="shared" si="10" ref="N16:N24">LARGE(Q16:AA16,1)+LARGE(Q16:AA16,2)+LARGE(Q16:AA16,3)+LARGE(Q16:AA16,4)+LARGE(Q16:AA16,5)+LARGE(Q16:AA16,6)+LARGE(Q16:AA16,7)</f>
        <v>28</v>
      </c>
      <c r="O16" s="6">
        <f aca="true" t="shared" si="11" ref="O16:O37">(N16/49)*100</f>
        <v>57.14285714285714</v>
      </c>
      <c r="P16" s="6">
        <v>1</v>
      </c>
      <c r="Q16" s="6">
        <v>7</v>
      </c>
      <c r="R16" s="6">
        <v>3</v>
      </c>
      <c r="S16" s="6">
        <v>3.5</v>
      </c>
      <c r="T16" s="6">
        <v>3.5</v>
      </c>
      <c r="U16" s="6">
        <v>4</v>
      </c>
      <c r="V16" s="6">
        <v>3.5</v>
      </c>
      <c r="W16" s="6">
        <v>2.5</v>
      </c>
      <c r="X16" s="6">
        <v>3</v>
      </c>
      <c r="Y16" s="6">
        <v>3.5</v>
      </c>
      <c r="Z16" s="6"/>
      <c r="AA16" s="6"/>
    </row>
    <row r="17" spans="1:27" ht="15">
      <c r="A17" s="4" t="s">
        <v>13</v>
      </c>
      <c r="B17" s="6">
        <f t="shared" si="0"/>
        <v>72.99319727891157</v>
      </c>
      <c r="C17" s="8">
        <f t="shared" si="1"/>
        <v>3</v>
      </c>
      <c r="D17" s="5">
        <v>11</v>
      </c>
      <c r="E17" s="5">
        <v>8</v>
      </c>
      <c r="F17" s="5">
        <v>26</v>
      </c>
      <c r="G17" s="5">
        <v>21</v>
      </c>
      <c r="H17" s="6">
        <f t="shared" si="2"/>
        <v>26</v>
      </c>
      <c r="I17" s="6">
        <f t="shared" si="3"/>
        <v>21</v>
      </c>
      <c r="J17" s="6" t="str">
        <f t="shared" si="4"/>
        <v>OK</v>
      </c>
      <c r="K17" s="6" t="str">
        <f t="shared" si="5"/>
        <v>OK</v>
      </c>
      <c r="L17" s="6">
        <f t="shared" si="6"/>
        <v>74.28571428571429</v>
      </c>
      <c r="M17" s="6">
        <f t="shared" si="7"/>
        <v>60</v>
      </c>
      <c r="N17" s="6">
        <f t="shared" si="10"/>
        <v>41.5</v>
      </c>
      <c r="O17" s="6">
        <f t="shared" si="11"/>
        <v>84.6938775510204</v>
      </c>
      <c r="P17" s="6">
        <v>1</v>
      </c>
      <c r="Q17" s="6">
        <v>5.5</v>
      </c>
      <c r="R17" s="6">
        <v>4.5</v>
      </c>
      <c r="S17" s="6">
        <v>6.5</v>
      </c>
      <c r="T17" s="6">
        <v>3.5</v>
      </c>
      <c r="U17" s="6"/>
      <c r="V17" s="6">
        <v>1.5</v>
      </c>
      <c r="W17" s="6">
        <v>2</v>
      </c>
      <c r="X17" s="6">
        <v>6</v>
      </c>
      <c r="Y17" s="6">
        <v>7</v>
      </c>
      <c r="Z17" s="6">
        <v>6</v>
      </c>
      <c r="AA17" s="7">
        <v>6</v>
      </c>
    </row>
    <row r="18" spans="1:27" ht="15">
      <c r="A18" s="4" t="s">
        <v>14</v>
      </c>
      <c r="B18" s="6">
        <f t="shared" si="0"/>
        <v>77.41496598639456</v>
      </c>
      <c r="C18" s="8">
        <f t="shared" si="1"/>
        <v>4</v>
      </c>
      <c r="D18" s="5">
        <v>28</v>
      </c>
      <c r="E18" s="5">
        <v>24</v>
      </c>
      <c r="F18" s="5"/>
      <c r="G18" s="5"/>
      <c r="H18" s="6">
        <f t="shared" si="2"/>
        <v>28</v>
      </c>
      <c r="I18" s="6">
        <f t="shared" si="3"/>
        <v>24</v>
      </c>
      <c r="J18" s="6" t="str">
        <f t="shared" si="4"/>
        <v>OK</v>
      </c>
      <c r="K18" s="6" t="str">
        <f t="shared" si="5"/>
        <v>OK</v>
      </c>
      <c r="L18" s="6">
        <f t="shared" si="6"/>
        <v>80</v>
      </c>
      <c r="M18" s="6">
        <f t="shared" si="7"/>
        <v>68.57142857142857</v>
      </c>
      <c r="N18" s="6">
        <f t="shared" si="10"/>
        <v>41</v>
      </c>
      <c r="O18" s="6">
        <f t="shared" si="11"/>
        <v>83.6734693877551</v>
      </c>
      <c r="P18" s="6">
        <v>1</v>
      </c>
      <c r="Q18" s="6">
        <v>6</v>
      </c>
      <c r="R18" s="6">
        <v>6</v>
      </c>
      <c r="S18" s="6">
        <v>5.5</v>
      </c>
      <c r="T18" s="6">
        <v>6.5</v>
      </c>
      <c r="U18" s="6">
        <v>4.5</v>
      </c>
      <c r="V18" s="6">
        <v>4.5</v>
      </c>
      <c r="W18" s="6">
        <v>6</v>
      </c>
      <c r="X18" s="6">
        <v>5</v>
      </c>
      <c r="Y18" s="6">
        <v>6</v>
      </c>
      <c r="Z18" s="6"/>
      <c r="AA18" s="6"/>
    </row>
    <row r="19" spans="1:27" ht="15">
      <c r="A19" s="4" t="s">
        <v>34</v>
      </c>
      <c r="B19" s="6">
        <f t="shared" si="0"/>
        <v>55.85034013605441</v>
      </c>
      <c r="C19" s="8" t="str">
        <f t="shared" si="1"/>
        <v> </v>
      </c>
      <c r="D19" s="5">
        <v>9</v>
      </c>
      <c r="E19" s="5">
        <v>5</v>
      </c>
      <c r="F19" s="5">
        <v>9</v>
      </c>
      <c r="G19" s="5">
        <v>30</v>
      </c>
      <c r="H19" s="6">
        <f t="shared" si="2"/>
        <v>9</v>
      </c>
      <c r="I19" s="6">
        <f t="shared" si="3"/>
        <v>30</v>
      </c>
      <c r="J19" s="6" t="str">
        <f t="shared" si="4"/>
        <v>NEM OK</v>
      </c>
      <c r="K19" s="6" t="str">
        <f t="shared" si="5"/>
        <v>OK</v>
      </c>
      <c r="L19" s="6">
        <f t="shared" si="6"/>
        <v>25.71428571428571</v>
      </c>
      <c r="M19" s="6">
        <f t="shared" si="7"/>
        <v>85.71428571428571</v>
      </c>
      <c r="N19" s="6">
        <f t="shared" si="10"/>
        <v>27.5</v>
      </c>
      <c r="O19" s="6">
        <f t="shared" si="11"/>
        <v>56.12244897959183</v>
      </c>
      <c r="P19" s="6">
        <v>1</v>
      </c>
      <c r="Q19" s="6">
        <v>6.5</v>
      </c>
      <c r="R19" s="6">
        <v>7</v>
      </c>
      <c r="S19" s="6">
        <v>4</v>
      </c>
      <c r="T19" s="6">
        <v>5</v>
      </c>
      <c r="U19" s="6">
        <v>0.5</v>
      </c>
      <c r="V19" s="6">
        <v>1.5</v>
      </c>
      <c r="W19" s="6">
        <v>1.5</v>
      </c>
      <c r="X19" s="6"/>
      <c r="Y19" s="6">
        <v>2</v>
      </c>
      <c r="Z19" s="6">
        <v>1</v>
      </c>
      <c r="AA19" s="6"/>
    </row>
    <row r="20" spans="1:27" ht="15">
      <c r="A20" s="4" t="s">
        <v>2</v>
      </c>
      <c r="B20" s="6">
        <f t="shared" si="0"/>
        <v>36.394557823129254</v>
      </c>
      <c r="C20" s="8" t="str">
        <f t="shared" si="1"/>
        <v> </v>
      </c>
      <c r="D20" s="5">
        <v>4</v>
      </c>
      <c r="E20" s="5">
        <v>4</v>
      </c>
      <c r="F20" s="5">
        <v>2</v>
      </c>
      <c r="G20" s="5">
        <v>18</v>
      </c>
      <c r="H20" s="6">
        <f t="shared" si="2"/>
        <v>2</v>
      </c>
      <c r="I20" s="6">
        <f t="shared" si="3"/>
        <v>18</v>
      </c>
      <c r="J20" s="6" t="str">
        <f t="shared" si="4"/>
        <v>NEM OK</v>
      </c>
      <c r="K20" s="6" t="str">
        <f t="shared" si="5"/>
        <v>OK</v>
      </c>
      <c r="L20" s="6">
        <f t="shared" si="6"/>
        <v>5.714285714285714</v>
      </c>
      <c r="M20" s="6">
        <f t="shared" si="7"/>
        <v>51.42857142857142</v>
      </c>
      <c r="N20" s="6">
        <f t="shared" si="10"/>
        <v>25.5</v>
      </c>
      <c r="O20" s="6">
        <f t="shared" si="11"/>
        <v>52.04081632653062</v>
      </c>
      <c r="P20" s="6">
        <v>1</v>
      </c>
      <c r="Q20" s="6">
        <v>7</v>
      </c>
      <c r="R20" s="6">
        <v>4</v>
      </c>
      <c r="S20" s="6">
        <v>4</v>
      </c>
      <c r="T20" s="6">
        <v>4.5</v>
      </c>
      <c r="U20" s="6">
        <v>3</v>
      </c>
      <c r="V20" s="6">
        <v>0.5</v>
      </c>
      <c r="W20" s="6">
        <v>2.5</v>
      </c>
      <c r="X20" s="6">
        <v>0</v>
      </c>
      <c r="Y20" s="6"/>
      <c r="Z20" s="6"/>
      <c r="AA20" s="6"/>
    </row>
    <row r="21" spans="1:27" ht="15">
      <c r="A21" s="4" t="s">
        <v>25</v>
      </c>
      <c r="B21" s="6">
        <f t="shared" si="0"/>
        <v>77.14285714285714</v>
      </c>
      <c r="C21" s="8">
        <f t="shared" si="1"/>
        <v>4</v>
      </c>
      <c r="D21" s="5">
        <v>26</v>
      </c>
      <c r="E21" s="5">
        <v>25</v>
      </c>
      <c r="F21" s="5"/>
      <c r="G21" s="5"/>
      <c r="H21" s="6">
        <f t="shared" si="2"/>
        <v>26</v>
      </c>
      <c r="I21" s="6">
        <f t="shared" si="3"/>
        <v>25</v>
      </c>
      <c r="J21" s="6" t="str">
        <f t="shared" si="4"/>
        <v>OK</v>
      </c>
      <c r="K21" s="6" t="str">
        <f t="shared" si="5"/>
        <v>OK</v>
      </c>
      <c r="L21" s="6">
        <f t="shared" si="6"/>
        <v>74.28571428571429</v>
      </c>
      <c r="M21" s="6">
        <f t="shared" si="7"/>
        <v>71.42857142857143</v>
      </c>
      <c r="N21" s="6">
        <f t="shared" si="10"/>
        <v>42</v>
      </c>
      <c r="O21" s="6">
        <f t="shared" si="11"/>
        <v>85.71428571428571</v>
      </c>
      <c r="P21" s="6">
        <v>1</v>
      </c>
      <c r="Q21" s="6">
        <v>7</v>
      </c>
      <c r="R21" s="6">
        <v>6.5</v>
      </c>
      <c r="S21" s="6">
        <v>6</v>
      </c>
      <c r="T21" s="6">
        <v>6.5</v>
      </c>
      <c r="U21" s="6">
        <v>5</v>
      </c>
      <c r="V21" s="6">
        <v>0.5</v>
      </c>
      <c r="W21" s="6">
        <v>3.5</v>
      </c>
      <c r="X21" s="6">
        <v>4</v>
      </c>
      <c r="Y21" s="6">
        <v>7</v>
      </c>
      <c r="Z21" s="6"/>
      <c r="AA21" s="6"/>
    </row>
    <row r="22" spans="1:27" ht="15">
      <c r="A22" s="4" t="s">
        <v>26</v>
      </c>
      <c r="B22" s="6">
        <f t="shared" si="0"/>
        <v>61.564625850340136</v>
      </c>
      <c r="C22" s="8">
        <f t="shared" si="1"/>
        <v>2</v>
      </c>
      <c r="D22" s="5">
        <v>23</v>
      </c>
      <c r="E22" s="5">
        <v>7</v>
      </c>
      <c r="F22" s="5"/>
      <c r="G22" s="5">
        <v>17</v>
      </c>
      <c r="H22" s="6">
        <f t="shared" si="2"/>
        <v>23</v>
      </c>
      <c r="I22" s="6">
        <f t="shared" si="3"/>
        <v>17</v>
      </c>
      <c r="J22" s="6" t="str">
        <f t="shared" si="4"/>
        <v>OK</v>
      </c>
      <c r="K22" s="6" t="str">
        <f t="shared" si="5"/>
        <v>OK</v>
      </c>
      <c r="L22" s="6">
        <f t="shared" si="6"/>
        <v>65.71428571428571</v>
      </c>
      <c r="M22" s="6">
        <f t="shared" si="7"/>
        <v>48.57142857142857</v>
      </c>
      <c r="N22" s="6">
        <f t="shared" si="10"/>
        <v>34.5</v>
      </c>
      <c r="O22" s="6">
        <f t="shared" si="11"/>
        <v>70.40816326530613</v>
      </c>
      <c r="P22" s="6">
        <v>1</v>
      </c>
      <c r="Q22" s="6">
        <v>3.5</v>
      </c>
      <c r="R22" s="6">
        <v>4</v>
      </c>
      <c r="S22" s="6">
        <v>5.5</v>
      </c>
      <c r="T22" s="6">
        <v>4.5</v>
      </c>
      <c r="U22" s="6">
        <v>4.5</v>
      </c>
      <c r="V22" s="6">
        <v>0</v>
      </c>
      <c r="W22" s="6">
        <v>0.5</v>
      </c>
      <c r="X22" s="6">
        <v>4</v>
      </c>
      <c r="Y22" s="6">
        <v>5.5</v>
      </c>
      <c r="Z22" s="6">
        <v>6.5</v>
      </c>
      <c r="AA22" s="6"/>
    </row>
    <row r="23" spans="1:27" ht="15">
      <c r="A23" s="4" t="s">
        <v>23</v>
      </c>
      <c r="B23" s="6">
        <f t="shared" si="0"/>
        <v>30.74829931972789</v>
      </c>
      <c r="C23" s="8" t="str">
        <f t="shared" si="1"/>
        <v> </v>
      </c>
      <c r="D23" s="5">
        <v>12</v>
      </c>
      <c r="E23" s="5">
        <v>6</v>
      </c>
      <c r="F23" s="5">
        <v>7</v>
      </c>
      <c r="G23" s="5"/>
      <c r="H23" s="6">
        <f t="shared" si="2"/>
        <v>7</v>
      </c>
      <c r="I23" s="6">
        <f t="shared" si="3"/>
        <v>6</v>
      </c>
      <c r="J23" s="6" t="str">
        <f t="shared" si="4"/>
        <v>NEM OK</v>
      </c>
      <c r="K23" s="6" t="str">
        <f t="shared" si="5"/>
        <v>OK</v>
      </c>
      <c r="L23" s="6">
        <f t="shared" si="6"/>
        <v>20</v>
      </c>
      <c r="M23" s="6">
        <f t="shared" si="7"/>
        <v>17.142857142857142</v>
      </c>
      <c r="N23" s="6">
        <f t="shared" si="10"/>
        <v>27</v>
      </c>
      <c r="O23" s="6">
        <f t="shared" si="11"/>
        <v>55.10204081632652</v>
      </c>
      <c r="P23" s="6">
        <v>1</v>
      </c>
      <c r="Q23" s="6">
        <v>6</v>
      </c>
      <c r="R23" s="6">
        <v>2.5</v>
      </c>
      <c r="S23" s="6">
        <v>5</v>
      </c>
      <c r="T23" s="6">
        <v>3</v>
      </c>
      <c r="U23" s="6">
        <v>6</v>
      </c>
      <c r="V23" s="6">
        <v>2.5</v>
      </c>
      <c r="W23" s="6">
        <v>2</v>
      </c>
      <c r="X23" s="6"/>
      <c r="Y23" s="6">
        <v>1.5</v>
      </c>
      <c r="Z23" s="6"/>
      <c r="AA23" s="6"/>
    </row>
    <row r="24" spans="1:27" ht="15">
      <c r="A24" s="4" t="s">
        <v>30</v>
      </c>
      <c r="B24" s="6">
        <f t="shared" si="0"/>
        <v>79.52380952380953</v>
      </c>
      <c r="C24" s="8">
        <f t="shared" si="1"/>
        <v>4</v>
      </c>
      <c r="D24" s="5">
        <v>24</v>
      </c>
      <c r="E24" s="5">
        <v>27</v>
      </c>
      <c r="F24" s="5"/>
      <c r="G24" s="5"/>
      <c r="H24" s="6">
        <f t="shared" si="2"/>
        <v>24</v>
      </c>
      <c r="I24" s="6">
        <f t="shared" si="3"/>
        <v>27</v>
      </c>
      <c r="J24" s="6" t="str">
        <f t="shared" si="4"/>
        <v>OK</v>
      </c>
      <c r="K24" s="6" t="str">
        <f t="shared" si="5"/>
        <v>OK</v>
      </c>
      <c r="L24" s="6">
        <f t="shared" si="6"/>
        <v>68.57142857142857</v>
      </c>
      <c r="M24" s="6">
        <f t="shared" si="7"/>
        <v>77.14285714285715</v>
      </c>
      <c r="N24" s="6">
        <f t="shared" si="10"/>
        <v>45.5</v>
      </c>
      <c r="O24" s="6">
        <f t="shared" si="11"/>
        <v>92.85714285714286</v>
      </c>
      <c r="P24" s="6">
        <v>1</v>
      </c>
      <c r="Q24" s="6">
        <v>7</v>
      </c>
      <c r="R24" s="6">
        <v>5.5</v>
      </c>
      <c r="S24" s="6">
        <v>7</v>
      </c>
      <c r="T24" s="6">
        <v>7</v>
      </c>
      <c r="U24" s="6">
        <v>4.5</v>
      </c>
      <c r="V24" s="6">
        <v>6.5</v>
      </c>
      <c r="W24" s="6">
        <v>5</v>
      </c>
      <c r="X24" s="6">
        <v>6</v>
      </c>
      <c r="Y24" s="6">
        <v>5</v>
      </c>
      <c r="Z24" s="6">
        <v>6.5</v>
      </c>
      <c r="AA24" s="7">
        <v>5</v>
      </c>
    </row>
    <row r="25" spans="1:27" ht="15">
      <c r="A25" s="4" t="s">
        <v>6</v>
      </c>
      <c r="B25" s="6">
        <f t="shared" si="0"/>
        <v>0.9523809523809524</v>
      </c>
      <c r="C25" s="8" t="str">
        <f t="shared" si="1"/>
        <v> </v>
      </c>
      <c r="D25" s="5">
        <v>1</v>
      </c>
      <c r="E25" s="5"/>
      <c r="F25" s="5"/>
      <c r="G25" s="5"/>
      <c r="H25" s="6">
        <f t="shared" si="2"/>
        <v>1</v>
      </c>
      <c r="I25" s="6">
        <f t="shared" si="3"/>
        <v>0</v>
      </c>
      <c r="J25" s="6" t="str">
        <f t="shared" si="4"/>
        <v>NEM OK</v>
      </c>
      <c r="K25" s="6" t="str">
        <f t="shared" si="5"/>
        <v>NEM OK</v>
      </c>
      <c r="L25" s="6">
        <f t="shared" si="6"/>
        <v>2.857142857142857</v>
      </c>
      <c r="M25" s="6">
        <f t="shared" si="7"/>
        <v>0</v>
      </c>
      <c r="N25" s="6"/>
      <c r="O25" s="6">
        <f t="shared" si="11"/>
        <v>0</v>
      </c>
      <c r="P25" s="6">
        <v>1</v>
      </c>
      <c r="Q25" s="6">
        <v>6.5</v>
      </c>
      <c r="R25" s="6">
        <v>2.5</v>
      </c>
      <c r="S25" s="6">
        <v>4</v>
      </c>
      <c r="T25" s="6">
        <v>5.5</v>
      </c>
      <c r="U25" s="6">
        <v>3.5</v>
      </c>
      <c r="V25" s="6">
        <v>2.5</v>
      </c>
      <c r="W25" s="6"/>
      <c r="X25" s="6"/>
      <c r="Y25" s="6"/>
      <c r="Z25" s="6"/>
      <c r="AA25" s="6"/>
    </row>
    <row r="26" spans="1:27" ht="15">
      <c r="A26" s="4" t="s">
        <v>29</v>
      </c>
      <c r="B26" s="6">
        <f t="shared" si="0"/>
        <v>43.265306122448976</v>
      </c>
      <c r="C26" s="8" t="str">
        <f t="shared" si="1"/>
        <v> </v>
      </c>
      <c r="D26" s="5">
        <v>15</v>
      </c>
      <c r="E26" s="5">
        <v>12</v>
      </c>
      <c r="F26" s="5">
        <v>15</v>
      </c>
      <c r="G26" s="5">
        <v>9</v>
      </c>
      <c r="H26" s="6">
        <f t="shared" si="2"/>
        <v>15</v>
      </c>
      <c r="I26" s="6">
        <f t="shared" si="3"/>
        <v>9</v>
      </c>
      <c r="J26" s="6" t="str">
        <f t="shared" si="4"/>
        <v>NEM OK</v>
      </c>
      <c r="K26" s="6" t="str">
        <f t="shared" si="5"/>
        <v>OK</v>
      </c>
      <c r="L26" s="6">
        <f t="shared" si="6"/>
        <v>42.857142857142854</v>
      </c>
      <c r="M26" s="6">
        <f t="shared" si="7"/>
        <v>25.71428571428571</v>
      </c>
      <c r="N26" s="6">
        <f aca="true" t="shared" si="12" ref="N26:N37">LARGE(Q26:AA26,1)+LARGE(Q26:AA26,2)+LARGE(Q26:AA26,3)+LARGE(Q26:AA26,4)+LARGE(Q26:AA26,5)+LARGE(Q26:AA26,6)+LARGE(Q26:AA26,7)</f>
        <v>30</v>
      </c>
      <c r="O26" s="6">
        <f t="shared" si="11"/>
        <v>61.224489795918366</v>
      </c>
      <c r="P26" s="6">
        <v>1</v>
      </c>
      <c r="Q26" s="6">
        <v>7</v>
      </c>
      <c r="R26" s="6">
        <v>4</v>
      </c>
      <c r="S26" s="6">
        <v>5.5</v>
      </c>
      <c r="T26" s="6">
        <v>4</v>
      </c>
      <c r="U26" s="6">
        <v>4</v>
      </c>
      <c r="V26" s="6">
        <v>0.5</v>
      </c>
      <c r="W26" s="6">
        <v>2</v>
      </c>
      <c r="X26" s="6"/>
      <c r="Y26" s="6">
        <v>3.5</v>
      </c>
      <c r="Z26" s="6"/>
      <c r="AA26" s="7">
        <v>0</v>
      </c>
    </row>
    <row r="27" spans="1:27" ht="15">
      <c r="A27" s="4" t="s">
        <v>3</v>
      </c>
      <c r="B27" s="6">
        <f t="shared" si="0"/>
        <v>83.26530612244898</v>
      </c>
      <c r="C27" s="8">
        <f t="shared" si="1"/>
        <v>4</v>
      </c>
      <c r="D27" s="5">
        <v>22</v>
      </c>
      <c r="E27" s="5">
        <v>11</v>
      </c>
      <c r="F27" s="5"/>
      <c r="G27" s="5">
        <v>34</v>
      </c>
      <c r="H27" s="6">
        <f t="shared" si="2"/>
        <v>22</v>
      </c>
      <c r="I27" s="6">
        <f t="shared" si="3"/>
        <v>34</v>
      </c>
      <c r="J27" s="6" t="str">
        <f t="shared" si="4"/>
        <v>OK</v>
      </c>
      <c r="K27" s="6" t="str">
        <f t="shared" si="5"/>
        <v>OK</v>
      </c>
      <c r="L27" s="6">
        <f t="shared" si="6"/>
        <v>62.857142857142854</v>
      </c>
      <c r="M27" s="6">
        <f t="shared" si="7"/>
        <v>97.14285714285714</v>
      </c>
      <c r="N27" s="6">
        <f t="shared" si="12"/>
        <v>44</v>
      </c>
      <c r="O27" s="6">
        <f t="shared" si="11"/>
        <v>89.79591836734694</v>
      </c>
      <c r="P27" s="6">
        <v>1</v>
      </c>
      <c r="Q27" s="6">
        <v>7</v>
      </c>
      <c r="R27" s="6">
        <v>7</v>
      </c>
      <c r="S27" s="6">
        <v>7</v>
      </c>
      <c r="T27" s="6">
        <v>6.5</v>
      </c>
      <c r="U27" s="6">
        <v>7</v>
      </c>
      <c r="V27" s="6">
        <v>2.5</v>
      </c>
      <c r="W27" s="6">
        <v>5</v>
      </c>
      <c r="X27" s="6">
        <v>4</v>
      </c>
      <c r="Y27" s="6">
        <v>3.5</v>
      </c>
      <c r="Z27" s="6">
        <v>4.5</v>
      </c>
      <c r="AA27" s="7">
        <v>2</v>
      </c>
    </row>
    <row r="28" spans="1:27" ht="15">
      <c r="A28" s="4" t="s">
        <v>20</v>
      </c>
      <c r="B28" s="6">
        <f t="shared" si="0"/>
        <v>55.10204081632652</v>
      </c>
      <c r="C28" s="8">
        <f t="shared" si="1"/>
        <v>2</v>
      </c>
      <c r="D28" s="5">
        <v>14</v>
      </c>
      <c r="E28" s="5">
        <v>0</v>
      </c>
      <c r="F28" s="5">
        <v>17</v>
      </c>
      <c r="G28" s="5">
        <v>18</v>
      </c>
      <c r="H28" s="6">
        <f t="shared" si="2"/>
        <v>17</v>
      </c>
      <c r="I28" s="6">
        <f t="shared" si="3"/>
        <v>18</v>
      </c>
      <c r="J28" s="6" t="str">
        <f t="shared" si="4"/>
        <v>OK</v>
      </c>
      <c r="K28" s="6" t="str">
        <f t="shared" si="5"/>
        <v>OK</v>
      </c>
      <c r="L28" s="6">
        <f t="shared" si="6"/>
        <v>48.57142857142857</v>
      </c>
      <c r="M28" s="6">
        <f t="shared" si="7"/>
        <v>51.42857142857142</v>
      </c>
      <c r="N28" s="6">
        <f t="shared" si="12"/>
        <v>32</v>
      </c>
      <c r="O28" s="6">
        <f t="shared" si="11"/>
        <v>65.3061224489796</v>
      </c>
      <c r="P28" s="6">
        <v>1</v>
      </c>
      <c r="Q28" s="6">
        <v>4.5</v>
      </c>
      <c r="R28" s="6">
        <v>3</v>
      </c>
      <c r="S28" s="6">
        <v>6.5</v>
      </c>
      <c r="T28" s="6">
        <v>2.5</v>
      </c>
      <c r="U28" s="6">
        <v>5</v>
      </c>
      <c r="V28" s="6">
        <v>3.5</v>
      </c>
      <c r="W28" s="6">
        <v>2</v>
      </c>
      <c r="X28" s="6">
        <v>2.5</v>
      </c>
      <c r="Y28" s="6">
        <v>5.5</v>
      </c>
      <c r="Z28" s="6">
        <v>4</v>
      </c>
      <c r="AA28" s="6"/>
    </row>
    <row r="29" spans="1:27" ht="15">
      <c r="A29" s="4" t="s">
        <v>28</v>
      </c>
      <c r="B29" s="6">
        <f t="shared" si="0"/>
        <v>32.44897959183674</v>
      </c>
      <c r="C29" s="8" t="str">
        <f t="shared" si="1"/>
        <v> </v>
      </c>
      <c r="D29" s="5">
        <v>13</v>
      </c>
      <c r="E29" s="5"/>
      <c r="F29" s="5"/>
      <c r="G29" s="5"/>
      <c r="H29" s="6">
        <f t="shared" si="2"/>
        <v>13</v>
      </c>
      <c r="I29" s="6">
        <f t="shared" si="3"/>
        <v>0</v>
      </c>
      <c r="J29" s="6" t="str">
        <f t="shared" si="4"/>
        <v>NEM OK</v>
      </c>
      <c r="K29" s="6" t="str">
        <f t="shared" si="5"/>
        <v>OK</v>
      </c>
      <c r="L29" s="6">
        <f t="shared" si="6"/>
        <v>37.142857142857146</v>
      </c>
      <c r="M29" s="6">
        <f t="shared" si="7"/>
        <v>0</v>
      </c>
      <c r="N29" s="6">
        <f t="shared" si="12"/>
        <v>29.5</v>
      </c>
      <c r="O29" s="6">
        <f t="shared" si="11"/>
        <v>60.204081632653065</v>
      </c>
      <c r="P29" s="6">
        <v>1</v>
      </c>
      <c r="Q29" s="6">
        <v>7</v>
      </c>
      <c r="R29" s="6">
        <v>5.5</v>
      </c>
      <c r="S29" s="6">
        <v>4</v>
      </c>
      <c r="T29" s="6">
        <v>2</v>
      </c>
      <c r="U29" s="6">
        <v>3.5</v>
      </c>
      <c r="V29" s="6">
        <v>1.5</v>
      </c>
      <c r="W29" s="6">
        <v>3</v>
      </c>
      <c r="X29" s="6">
        <v>2</v>
      </c>
      <c r="Y29" s="6">
        <v>4.5</v>
      </c>
      <c r="Z29" s="6"/>
      <c r="AA29" s="6"/>
    </row>
    <row r="30" spans="1:27" ht="15">
      <c r="A30" s="4" t="s">
        <v>10</v>
      </c>
      <c r="B30" s="6">
        <f t="shared" si="0"/>
        <v>64.35374149659864</v>
      </c>
      <c r="C30" s="8" t="str">
        <f t="shared" si="1"/>
        <v> </v>
      </c>
      <c r="D30" s="5">
        <v>14</v>
      </c>
      <c r="E30" s="5">
        <v>0</v>
      </c>
      <c r="F30" s="5">
        <v>34</v>
      </c>
      <c r="G30" s="5">
        <v>10</v>
      </c>
      <c r="H30" s="6">
        <f t="shared" si="2"/>
        <v>34</v>
      </c>
      <c r="I30" s="6">
        <f t="shared" si="3"/>
        <v>10</v>
      </c>
      <c r="J30" s="6" t="str">
        <f t="shared" si="4"/>
        <v>NEM OK</v>
      </c>
      <c r="K30" s="6" t="str">
        <f t="shared" si="5"/>
        <v>OK</v>
      </c>
      <c r="L30" s="6">
        <f t="shared" si="6"/>
        <v>97.14285714285714</v>
      </c>
      <c r="M30" s="6">
        <f t="shared" si="7"/>
        <v>28.57142857142857</v>
      </c>
      <c r="N30" s="6">
        <f t="shared" si="12"/>
        <v>33</v>
      </c>
      <c r="O30" s="6">
        <f t="shared" si="11"/>
        <v>67.3469387755102</v>
      </c>
      <c r="P30" s="6">
        <v>1</v>
      </c>
      <c r="Q30" s="6">
        <v>6</v>
      </c>
      <c r="R30" s="6">
        <v>4</v>
      </c>
      <c r="S30" s="6">
        <v>6.5</v>
      </c>
      <c r="T30" s="6">
        <v>7</v>
      </c>
      <c r="U30" s="6">
        <v>5.5</v>
      </c>
      <c r="V30" s="6"/>
      <c r="W30" s="6"/>
      <c r="X30" s="6">
        <v>3</v>
      </c>
      <c r="Y30" s="6">
        <v>1</v>
      </c>
      <c r="Z30" s="6">
        <v>0</v>
      </c>
      <c r="AA30" s="7">
        <v>0</v>
      </c>
    </row>
    <row r="31" spans="1:27" ht="15">
      <c r="A31" s="4" t="s">
        <v>19</v>
      </c>
      <c r="B31" s="6">
        <f t="shared" si="0"/>
        <v>92.51700680272108</v>
      </c>
      <c r="C31" s="9">
        <f t="shared" si="1"/>
        <v>5</v>
      </c>
      <c r="D31" s="5">
        <v>34</v>
      </c>
      <c r="E31" s="5">
        <v>31</v>
      </c>
      <c r="F31" s="5"/>
      <c r="G31" s="5"/>
      <c r="H31" s="6">
        <f t="shared" si="2"/>
        <v>34</v>
      </c>
      <c r="I31" s="6">
        <f t="shared" si="3"/>
        <v>31</v>
      </c>
      <c r="J31" s="6" t="str">
        <f t="shared" si="4"/>
        <v>OK</v>
      </c>
      <c r="K31" s="6" t="str">
        <f t="shared" si="5"/>
        <v>OK</v>
      </c>
      <c r="L31" s="6">
        <f t="shared" si="6"/>
        <v>97.14285714285714</v>
      </c>
      <c r="M31" s="6">
        <f t="shared" si="7"/>
        <v>88.57142857142857</v>
      </c>
      <c r="N31" s="6">
        <f t="shared" si="12"/>
        <v>45</v>
      </c>
      <c r="O31" s="6">
        <f t="shared" si="11"/>
        <v>91.83673469387756</v>
      </c>
      <c r="P31" s="6">
        <v>1</v>
      </c>
      <c r="Q31" s="6">
        <v>7</v>
      </c>
      <c r="R31" s="6">
        <v>6</v>
      </c>
      <c r="S31" s="6">
        <v>6</v>
      </c>
      <c r="T31" s="6">
        <v>7</v>
      </c>
      <c r="U31" s="6">
        <v>6.5</v>
      </c>
      <c r="V31" s="6">
        <v>4.5</v>
      </c>
      <c r="W31" s="6">
        <v>5.5</v>
      </c>
      <c r="X31" s="6">
        <v>6</v>
      </c>
      <c r="Y31" s="6">
        <v>6.5</v>
      </c>
      <c r="Z31" s="6"/>
      <c r="AA31" s="6"/>
    </row>
    <row r="32" spans="1:27" ht="15">
      <c r="A32" s="4" t="s">
        <v>24</v>
      </c>
      <c r="B32" s="6">
        <f t="shared" si="0"/>
        <v>78.16326530612244</v>
      </c>
      <c r="C32" s="8">
        <f t="shared" si="1"/>
        <v>4</v>
      </c>
      <c r="D32" s="5">
        <v>28</v>
      </c>
      <c r="E32" s="5">
        <v>23</v>
      </c>
      <c r="F32" s="5"/>
      <c r="G32" s="5"/>
      <c r="H32" s="6">
        <f t="shared" si="2"/>
        <v>28</v>
      </c>
      <c r="I32" s="6">
        <f t="shared" si="3"/>
        <v>23</v>
      </c>
      <c r="J32" s="6" t="str">
        <f t="shared" si="4"/>
        <v>OK</v>
      </c>
      <c r="K32" s="6" t="str">
        <f t="shared" si="5"/>
        <v>OK</v>
      </c>
      <c r="L32" s="6">
        <f t="shared" si="6"/>
        <v>80</v>
      </c>
      <c r="M32" s="6">
        <f t="shared" si="7"/>
        <v>65.71428571428571</v>
      </c>
      <c r="N32" s="6">
        <f t="shared" si="12"/>
        <v>43.5</v>
      </c>
      <c r="O32" s="6">
        <f t="shared" si="11"/>
        <v>88.77551020408163</v>
      </c>
      <c r="P32" s="6">
        <v>1</v>
      </c>
      <c r="Q32" s="6">
        <v>6.5</v>
      </c>
      <c r="R32" s="6">
        <v>5.5</v>
      </c>
      <c r="S32" s="6">
        <v>7</v>
      </c>
      <c r="T32" s="6">
        <v>7</v>
      </c>
      <c r="U32" s="6">
        <v>6</v>
      </c>
      <c r="V32" s="6">
        <v>2.5</v>
      </c>
      <c r="W32" s="6">
        <v>4</v>
      </c>
      <c r="X32" s="6">
        <v>6</v>
      </c>
      <c r="Y32" s="6">
        <v>5.5</v>
      </c>
      <c r="Z32" s="6">
        <v>4</v>
      </c>
      <c r="AA32" s="6"/>
    </row>
    <row r="33" spans="1:27" ht="15">
      <c r="A33" s="4" t="s">
        <v>12</v>
      </c>
      <c r="B33" s="6">
        <f t="shared" si="0"/>
        <v>71.42857142857143</v>
      </c>
      <c r="C33" s="8">
        <f t="shared" si="1"/>
        <v>3</v>
      </c>
      <c r="D33" s="5">
        <v>27</v>
      </c>
      <c r="E33" s="5">
        <v>23</v>
      </c>
      <c r="F33" s="5"/>
      <c r="G33" s="5"/>
      <c r="H33" s="6">
        <f t="shared" si="2"/>
        <v>27</v>
      </c>
      <c r="I33" s="6">
        <f t="shared" si="3"/>
        <v>23</v>
      </c>
      <c r="J33" s="6" t="str">
        <f t="shared" si="4"/>
        <v>OK</v>
      </c>
      <c r="K33" s="6" t="str">
        <f t="shared" si="5"/>
        <v>OK</v>
      </c>
      <c r="L33" s="6">
        <f t="shared" si="6"/>
        <v>77.14285714285715</v>
      </c>
      <c r="M33" s="6">
        <f t="shared" si="7"/>
        <v>65.71428571428571</v>
      </c>
      <c r="N33" s="6">
        <f t="shared" si="12"/>
        <v>35</v>
      </c>
      <c r="O33" s="6">
        <f t="shared" si="11"/>
        <v>71.42857142857143</v>
      </c>
      <c r="P33" s="6">
        <v>1</v>
      </c>
      <c r="Q33" s="6">
        <v>7</v>
      </c>
      <c r="R33" s="6">
        <v>3.5</v>
      </c>
      <c r="S33" s="6">
        <v>2.5</v>
      </c>
      <c r="T33" s="6">
        <v>6</v>
      </c>
      <c r="U33" s="6">
        <v>4</v>
      </c>
      <c r="V33" s="6">
        <v>3.5</v>
      </c>
      <c r="W33" s="6">
        <v>5</v>
      </c>
      <c r="X33" s="6">
        <v>5.5</v>
      </c>
      <c r="Y33" s="6">
        <v>4</v>
      </c>
      <c r="Z33" s="6"/>
      <c r="AA33" s="6"/>
    </row>
    <row r="34" spans="1:27" ht="15">
      <c r="A34" s="4" t="s">
        <v>11</v>
      </c>
      <c r="B34" s="6">
        <f t="shared" si="0"/>
        <v>71.29251700680271</v>
      </c>
      <c r="C34" s="8">
        <f t="shared" si="1"/>
        <v>3</v>
      </c>
      <c r="D34" s="5">
        <v>29</v>
      </c>
      <c r="E34" s="5">
        <v>5</v>
      </c>
      <c r="F34" s="5"/>
      <c r="G34" s="5">
        <v>23</v>
      </c>
      <c r="H34" s="6">
        <f t="shared" si="2"/>
        <v>29</v>
      </c>
      <c r="I34" s="6">
        <f t="shared" si="3"/>
        <v>23</v>
      </c>
      <c r="J34" s="6" t="str">
        <f t="shared" si="4"/>
        <v>OK</v>
      </c>
      <c r="K34" s="6" t="str">
        <f t="shared" si="5"/>
        <v>OK</v>
      </c>
      <c r="L34" s="6">
        <f t="shared" si="6"/>
        <v>82.85714285714286</v>
      </c>
      <c r="M34" s="6">
        <f t="shared" si="7"/>
        <v>65.71428571428571</v>
      </c>
      <c r="N34" s="6">
        <f t="shared" si="12"/>
        <v>32</v>
      </c>
      <c r="O34" s="6">
        <f t="shared" si="11"/>
        <v>65.3061224489796</v>
      </c>
      <c r="P34" s="6">
        <v>1</v>
      </c>
      <c r="Q34" s="6">
        <v>4.5</v>
      </c>
      <c r="R34" s="6">
        <v>4.5</v>
      </c>
      <c r="S34" s="6">
        <v>7</v>
      </c>
      <c r="T34" s="6">
        <v>4.5</v>
      </c>
      <c r="U34" s="6">
        <v>3.5</v>
      </c>
      <c r="V34" s="6">
        <v>4.5</v>
      </c>
      <c r="W34" s="6"/>
      <c r="X34" s="6">
        <v>3.5</v>
      </c>
      <c r="Y34" s="6"/>
      <c r="Z34" s="6">
        <v>3</v>
      </c>
      <c r="AA34" s="6"/>
    </row>
    <row r="35" spans="1:27" ht="15">
      <c r="A35" s="4" t="s">
        <v>7</v>
      </c>
      <c r="B35" s="6">
        <f t="shared" si="0"/>
        <v>77.14285714285714</v>
      </c>
      <c r="C35" s="8">
        <f t="shared" si="1"/>
        <v>4</v>
      </c>
      <c r="D35" s="5">
        <v>27</v>
      </c>
      <c r="E35" s="5">
        <v>24</v>
      </c>
      <c r="F35" s="5"/>
      <c r="G35" s="5"/>
      <c r="H35" s="6">
        <f t="shared" si="2"/>
        <v>27</v>
      </c>
      <c r="I35" s="6">
        <f t="shared" si="3"/>
        <v>24</v>
      </c>
      <c r="J35" s="6" t="str">
        <f t="shared" si="4"/>
        <v>OK</v>
      </c>
      <c r="K35" s="6" t="str">
        <f t="shared" si="5"/>
        <v>OK</v>
      </c>
      <c r="L35" s="6">
        <f t="shared" si="6"/>
        <v>77.14285714285715</v>
      </c>
      <c r="M35" s="6">
        <f t="shared" si="7"/>
        <v>68.57142857142857</v>
      </c>
      <c r="N35" s="6">
        <f t="shared" si="12"/>
        <v>42</v>
      </c>
      <c r="O35" s="6">
        <f t="shared" si="11"/>
        <v>85.71428571428571</v>
      </c>
      <c r="P35" s="6">
        <v>1</v>
      </c>
      <c r="Q35" s="6">
        <v>7</v>
      </c>
      <c r="R35" s="6">
        <v>7</v>
      </c>
      <c r="S35" s="6">
        <v>6</v>
      </c>
      <c r="T35" s="6">
        <v>5</v>
      </c>
      <c r="U35" s="6">
        <v>6</v>
      </c>
      <c r="V35" s="6">
        <v>6.5</v>
      </c>
      <c r="W35" s="6">
        <v>3</v>
      </c>
      <c r="X35" s="6"/>
      <c r="Y35" s="6">
        <v>4.5</v>
      </c>
      <c r="Z35" s="6">
        <v>3</v>
      </c>
      <c r="AA35" s="6"/>
    </row>
    <row r="36" spans="1:27" ht="15">
      <c r="A36" s="4" t="s">
        <v>32</v>
      </c>
      <c r="B36" s="6">
        <f t="shared" si="0"/>
        <v>50.476190476190474</v>
      </c>
      <c r="C36" s="8" t="str">
        <f t="shared" si="1"/>
        <v> </v>
      </c>
      <c r="D36" s="5">
        <v>10</v>
      </c>
      <c r="E36" s="5">
        <v>20</v>
      </c>
      <c r="F36" s="5">
        <v>3</v>
      </c>
      <c r="G36" s="5"/>
      <c r="H36" s="6">
        <f t="shared" si="2"/>
        <v>3</v>
      </c>
      <c r="I36" s="6">
        <f t="shared" si="3"/>
        <v>20</v>
      </c>
      <c r="J36" s="6" t="str">
        <f t="shared" si="4"/>
        <v>NEM OK</v>
      </c>
      <c r="K36" s="6" t="str">
        <f t="shared" si="5"/>
        <v>OK</v>
      </c>
      <c r="L36" s="6">
        <f t="shared" si="6"/>
        <v>8.571428571428571</v>
      </c>
      <c r="M36" s="6">
        <f t="shared" si="7"/>
        <v>57.14285714285714</v>
      </c>
      <c r="N36" s="6">
        <f t="shared" si="12"/>
        <v>42</v>
      </c>
      <c r="O36" s="6">
        <f t="shared" si="11"/>
        <v>85.71428571428571</v>
      </c>
      <c r="P36" s="6">
        <v>1</v>
      </c>
      <c r="Q36" s="6">
        <v>5</v>
      </c>
      <c r="R36" s="6">
        <v>6</v>
      </c>
      <c r="S36" s="6">
        <v>7</v>
      </c>
      <c r="T36" s="6">
        <v>6.5</v>
      </c>
      <c r="U36" s="6">
        <v>6</v>
      </c>
      <c r="V36" s="6">
        <v>5</v>
      </c>
      <c r="W36" s="6">
        <v>4.5</v>
      </c>
      <c r="X36" s="6">
        <v>6</v>
      </c>
      <c r="Y36" s="6">
        <v>5.5</v>
      </c>
      <c r="Z36" s="6">
        <v>4</v>
      </c>
      <c r="AA36" s="6"/>
    </row>
    <row r="37" spans="1:27" ht="15">
      <c r="A37" s="4" t="s">
        <v>21</v>
      </c>
      <c r="B37" s="6">
        <f t="shared" si="0"/>
        <v>57.41496598639456</v>
      </c>
      <c r="C37" s="8">
        <f t="shared" si="1"/>
        <v>2</v>
      </c>
      <c r="D37" s="5">
        <v>15</v>
      </c>
      <c r="E37" s="5">
        <v>9</v>
      </c>
      <c r="F37" s="5">
        <v>26</v>
      </c>
      <c r="G37" s="5">
        <v>15</v>
      </c>
      <c r="H37" s="6">
        <f t="shared" si="2"/>
        <v>26</v>
      </c>
      <c r="I37" s="6">
        <f t="shared" si="3"/>
        <v>15</v>
      </c>
      <c r="J37" s="6" t="str">
        <f t="shared" si="4"/>
        <v>OK</v>
      </c>
      <c r="K37" s="6" t="str">
        <f t="shared" si="5"/>
        <v>OK</v>
      </c>
      <c r="L37" s="6">
        <f t="shared" si="6"/>
        <v>74.28571428571429</v>
      </c>
      <c r="M37" s="6">
        <f t="shared" si="7"/>
        <v>42.857142857142854</v>
      </c>
      <c r="N37" s="6">
        <f t="shared" si="12"/>
        <v>27</v>
      </c>
      <c r="O37" s="6">
        <f t="shared" si="11"/>
        <v>55.10204081632652</v>
      </c>
      <c r="P37" s="6"/>
      <c r="Q37" s="6">
        <v>4.5</v>
      </c>
      <c r="R37" s="6">
        <v>2</v>
      </c>
      <c r="S37" s="6">
        <v>3</v>
      </c>
      <c r="T37" s="6">
        <v>4.5</v>
      </c>
      <c r="U37" s="6">
        <v>1.5</v>
      </c>
      <c r="V37" s="6">
        <v>3</v>
      </c>
      <c r="W37" s="6">
        <v>1</v>
      </c>
      <c r="X37" s="6">
        <v>3</v>
      </c>
      <c r="Y37" s="6">
        <v>4.5</v>
      </c>
      <c r="Z37" s="6">
        <v>3.5</v>
      </c>
      <c r="AA37" s="7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KoiTamas</cp:lastModifiedBy>
  <dcterms:created xsi:type="dcterms:W3CDTF">2013-09-29T08:57:28Z</dcterms:created>
  <dcterms:modified xsi:type="dcterms:W3CDTF">2013-12-16T19:27:22Z</dcterms:modified>
  <cp:category/>
  <cp:version/>
  <cp:contentType/>
  <cp:contentStatus/>
</cp:coreProperties>
</file>