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8220" activeTab="1"/>
  </bookViews>
  <sheets>
    <sheet name="Sz.D. csop HF" sheetId="1" r:id="rId1"/>
    <sheet name="K.J. csop HF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<sst xmlns="http://schemas.openxmlformats.org/spreadsheetml/2006/main" count="228" uniqueCount="149">
  <si>
    <t>Abaligeti Gallusz</t>
  </si>
  <si>
    <t>Balázsi László</t>
  </si>
  <si>
    <t>Berencsi Klára</t>
  </si>
  <si>
    <t>Csire Gábor</t>
  </si>
  <si>
    <t>Fülöp Bálint</t>
  </si>
  <si>
    <t>Fukker Gábor</t>
  </si>
  <si>
    <t>Havasi Erzsébet</t>
  </si>
  <si>
    <t>Hlatky Dávid Ányos</t>
  </si>
  <si>
    <t>Koch Zita</t>
  </si>
  <si>
    <t>Konczer József</t>
  </si>
  <si>
    <t>Ludvig Dóra</t>
  </si>
  <si>
    <t>Nánássi Berta</t>
  </si>
  <si>
    <t>Németh Tibor</t>
  </si>
  <si>
    <t>Pálóczi Richárd Gábor</t>
  </si>
  <si>
    <t>Pásztor Árpád</t>
  </si>
  <si>
    <t>Somogyi Bálint</t>
  </si>
  <si>
    <t>Szabó Dávid Zoltán</t>
  </si>
  <si>
    <t>Szabó Réka</t>
  </si>
  <si>
    <t>Szecsei Endre</t>
  </si>
  <si>
    <t>Szeidl Rita Betti</t>
  </si>
  <si>
    <t>Szőllősi Tibor Béla</t>
  </si>
  <si>
    <t>Szolnoki Lénárd</t>
  </si>
  <si>
    <t>Ujfalusi László</t>
  </si>
  <si>
    <t>Vajna Szabolcs</t>
  </si>
  <si>
    <t>Vécsei Miklós László</t>
  </si>
  <si>
    <t>Bóka Dávid</t>
  </si>
  <si>
    <t>Borsos Katalin Tímea</t>
  </si>
  <si>
    <t>Fárbás Tamás</t>
  </si>
  <si>
    <t>Gál Tibor</t>
  </si>
  <si>
    <t>Halász Máté Gergely</t>
  </si>
  <si>
    <t>Jónás Albert</t>
  </si>
  <si>
    <t>Kámán Judit</t>
  </si>
  <si>
    <t>Kramarics Anna Imola</t>
  </si>
  <si>
    <t>Magyar András</t>
  </si>
  <si>
    <t>Markó Zoltán</t>
  </si>
  <si>
    <t>Mátyás Péter</t>
  </si>
  <si>
    <t>Milacski Zoltán Ádám</t>
  </si>
  <si>
    <t>Nagy László</t>
  </si>
  <si>
    <t>Soltész Dániel</t>
  </si>
  <si>
    <t>Szabó Áron</t>
  </si>
  <si>
    <t>Újvári Dóra</t>
  </si>
  <si>
    <t>Vincze Erika</t>
  </si>
  <si>
    <t>Virosztek Dániel</t>
  </si>
  <si>
    <t>Zubor Márton</t>
  </si>
  <si>
    <t>∑</t>
  </si>
  <si>
    <t>RM29GA</t>
  </si>
  <si>
    <t>YW6DL0</t>
  </si>
  <si>
    <t>ULIMI0</t>
  </si>
  <si>
    <t>Q6AQPJ</t>
  </si>
  <si>
    <t>S20TYP</t>
  </si>
  <si>
    <t>LRQB8M</t>
  </si>
  <si>
    <t>D64PF0</t>
  </si>
  <si>
    <t>VTIJUQ</t>
  </si>
  <si>
    <t>LH5W78</t>
  </si>
  <si>
    <t>ZMNS0I</t>
  </si>
  <si>
    <t>EGDCYM</t>
  </si>
  <si>
    <t>EC4DAA</t>
  </si>
  <si>
    <t>J7JXBV</t>
  </si>
  <si>
    <t>Helene Barral</t>
  </si>
  <si>
    <t>TKGZUN</t>
  </si>
  <si>
    <t>I252NU</t>
  </si>
  <si>
    <t>D6Z1RA</t>
  </si>
  <si>
    <t>PUAWFQ</t>
  </si>
  <si>
    <t>IKQPJG</t>
  </si>
  <si>
    <t>BFX9KU</t>
  </si>
  <si>
    <t>JE0UIN</t>
  </si>
  <si>
    <t>K34ZJZ</t>
  </si>
  <si>
    <t>E6T5AH</t>
  </si>
  <si>
    <t>NSIAKO</t>
  </si>
  <si>
    <t>CHAB64</t>
  </si>
  <si>
    <t>EJABON</t>
  </si>
  <si>
    <t>X7W1L5</t>
  </si>
  <si>
    <t>KZ8DNY</t>
  </si>
  <si>
    <t>QRRYJL</t>
  </si>
  <si>
    <t>XU79DJ</t>
  </si>
  <si>
    <t>JNELQ1</t>
  </si>
  <si>
    <t>AVRS6C</t>
  </si>
  <si>
    <t>BC6V72</t>
  </si>
  <si>
    <t>RX7N8C</t>
  </si>
  <si>
    <t>N7B58G</t>
  </si>
  <si>
    <t>TSKE7I</t>
  </si>
  <si>
    <t>LFYVFH</t>
  </si>
  <si>
    <t>F64Q5L</t>
  </si>
  <si>
    <t>max elérhető</t>
  </si>
  <si>
    <t>1. HF</t>
  </si>
  <si>
    <t>2. HF</t>
  </si>
  <si>
    <t>D85DAM</t>
  </si>
  <si>
    <t>BXW8FK</t>
  </si>
  <si>
    <t>ET5UWI</t>
  </si>
  <si>
    <t>C9HEDQ</t>
  </si>
  <si>
    <t>maximum</t>
  </si>
  <si>
    <t>3.HF</t>
  </si>
  <si>
    <t>D0QA0O</t>
  </si>
  <si>
    <t>3/III</t>
  </si>
  <si>
    <t>3/IV</t>
  </si>
  <si>
    <t>Bónusz</t>
  </si>
  <si>
    <t>∑∑</t>
  </si>
  <si>
    <t>3/I</t>
  </si>
  <si>
    <t>3/A</t>
  </si>
  <si>
    <t xml:space="preserve">Bónusz </t>
  </si>
  <si>
    <t>FPRPBZ</t>
  </si>
  <si>
    <t>pótlás</t>
  </si>
  <si>
    <t xml:space="preserve">           1.ZH</t>
  </si>
  <si>
    <t>1.a</t>
  </si>
  <si>
    <t>1.b</t>
  </si>
  <si>
    <t>2.a</t>
  </si>
  <si>
    <t>2.b</t>
  </si>
  <si>
    <t>2.c</t>
  </si>
  <si>
    <t>2.d</t>
  </si>
  <si>
    <t>3.a</t>
  </si>
  <si>
    <t>3.b</t>
  </si>
  <si>
    <t>3.c</t>
  </si>
  <si>
    <t>3.d</t>
  </si>
  <si>
    <t>3.e</t>
  </si>
  <si>
    <t>2.Zh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</si>
  <si>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</si>
  <si>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</si>
  <si>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</si>
  <si>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</si>
  <si>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</si>
  <si>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</si>
  <si>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</si>
  <si>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</si>
  <si>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</si>
  <si>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3c</t>
  </si>
  <si>
    <t>2.Zh Össz.</t>
  </si>
  <si>
    <t>4. HF</t>
  </si>
  <si>
    <t>5. HF</t>
  </si>
  <si>
    <t>II</t>
  </si>
  <si>
    <t>5/I</t>
  </si>
  <si>
    <t>1.Zh Össz.</t>
  </si>
  <si>
    <t>%</t>
  </si>
  <si>
    <t>∑ HF</t>
  </si>
  <si>
    <t>1.ZH</t>
  </si>
  <si>
    <t>2. ZH</t>
  </si>
  <si>
    <t>Gyakvez</t>
  </si>
  <si>
    <t>Össz:</t>
  </si>
  <si>
    <t>pont</t>
  </si>
  <si>
    <t>Pót Zh</t>
  </si>
  <si>
    <t>Pót Zh Össz.</t>
  </si>
  <si>
    <t xml:space="preserve">2a </t>
  </si>
  <si>
    <t>2d</t>
  </si>
  <si>
    <t>Pót Zh össz</t>
  </si>
  <si>
    <t>3d</t>
  </si>
  <si>
    <t>3e</t>
  </si>
  <si>
    <t>6. HF</t>
  </si>
  <si>
    <t>ZH1</t>
  </si>
  <si>
    <t>ZH2</t>
  </si>
  <si>
    <t>Jegy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</si>
</sst>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14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23" borderId="0" xfId="0" applyFill="1" applyAlignment="1">
      <alignment/>
    </xf>
    <xf numFmtId="0" fontId="0" fillId="0" borderId="0" xfId="0" applyFill="1" applyAlignment="1">
      <alignment horizontal="center"/>
    </xf>
    <xf numFmtId="0" fontId="3" fillId="23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23" borderId="0" xfId="0" applyFont="1" applyFill="1" applyAlignment="1">
      <alignment horizontal="right"/>
    </xf>
    <xf numFmtId="0" fontId="4" fillId="19" borderId="0" xfId="0" applyFont="1" applyFill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center"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 horizontal="center"/>
    </xf>
    <xf numFmtId="10" fontId="3" fillId="2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3" fillId="2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0" fillId="19" borderId="0" xfId="0" applyFont="1" applyFill="1" applyAlignment="1">
      <alignment horizontal="center"/>
    </xf>
    <xf numFmtId="0" fontId="0" fillId="23" borderId="0" xfId="0" applyFont="1" applyFill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right"/>
    </xf>
    <xf numFmtId="0" fontId="0" fillId="6" borderId="0" xfId="0" applyFont="1" applyFill="1" applyAlignment="1">
      <alignment horizontal="right"/>
    </xf>
    <xf numFmtId="0" fontId="0" fillId="19" borderId="0" xfId="0" applyFont="1" applyFill="1" applyAlignment="1">
      <alignment/>
    </xf>
    <xf numFmtId="10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Border="1" applyAlignment="1">
      <alignment horizontal="right"/>
    </xf>
    <xf numFmtId="1" fontId="3" fillId="23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19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0" fontId="0" fillId="25" borderId="0" xfId="0" applyNumberFormat="1" applyFont="1" applyFill="1" applyAlignment="1">
      <alignment/>
    </xf>
    <xf numFmtId="10" fontId="0" fillId="25" borderId="0" xfId="0" applyNumberFormat="1" applyFont="1" applyFill="1" applyAlignment="1">
      <alignment horizontal="center" vertical="center"/>
    </xf>
    <xf numFmtId="10" fontId="0" fillId="25" borderId="0" xfId="0" applyNumberFormat="1" applyFont="1" applyFill="1" applyAlignment="1">
      <alignment horizontal="center" vertical="center"/>
    </xf>
    <xf numFmtId="10" fontId="0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10" fontId="0" fillId="25" borderId="0" xfId="0" applyNumberFormat="1" applyFill="1" applyAlignment="1">
      <alignment/>
    </xf>
    <xf numFmtId="10" fontId="0" fillId="25" borderId="0" xfId="0" applyNumberFormat="1" applyFont="1" applyFill="1" applyAlignment="1">
      <alignment horizontal="center"/>
    </xf>
    <xf numFmtId="10" fontId="0" fillId="25" borderId="0" xfId="0" applyNumberFormat="1" applyFont="1" applyFill="1" applyAlignment="1">
      <alignment horizontal="center"/>
    </xf>
    <xf numFmtId="10" fontId="3" fillId="25" borderId="0" xfId="0" applyNumberFormat="1" applyFont="1" applyFill="1" applyAlignment="1">
      <alignment/>
    </xf>
    <xf numFmtId="10" fontId="3" fillId="25" borderId="0" xfId="0" applyNumberFormat="1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4"/>
  <sheetViews>
    <sheetView zoomScale="90" zoomScaleNormal="90" zoomScalePageLayoutView="0" workbookViewId="0" topLeftCell="A1">
      <pane xSplit="2" ySplit="4" topLeftCell="P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5" sqref="AA5"/>
    </sheetView>
  </sheetViews>
  <sheetFormatPr defaultColWidth="9.140625" defaultRowHeight="15"/>
  <cols>
    <col min="1" max="1" width="20.140625" style="0" customWidth="1"/>
    <col min="2" max="2" width="8.00390625" style="0" customWidth="1"/>
    <col min="3" max="3" width="4.57421875" style="0" customWidth="1"/>
    <col min="4" max="4" width="4.421875" style="0" customWidth="1"/>
    <col min="5" max="5" width="4.7109375" style="0" customWidth="1"/>
    <col min="6" max="8" width="4.140625" style="0" customWidth="1"/>
    <col min="9" max="9" width="4.421875" style="0" customWidth="1"/>
    <col min="10" max="10" width="4.140625" style="0" customWidth="1"/>
    <col min="11" max="11" width="4.421875" style="0" customWidth="1"/>
    <col min="12" max="12" width="4.28125" style="0" customWidth="1"/>
    <col min="13" max="13" width="4.421875" style="0" customWidth="1"/>
    <col min="14" max="14" width="4.7109375" style="0" customWidth="1"/>
    <col min="15" max="15" width="4.00390625" style="0" customWidth="1"/>
    <col min="16" max="16" width="4.140625" style="0" customWidth="1"/>
    <col min="17" max="18" width="4.00390625" style="0" customWidth="1"/>
    <col min="19" max="19" width="4.421875" style="0" customWidth="1"/>
    <col min="20" max="20" width="4.140625" style="0" customWidth="1"/>
    <col min="21" max="21" width="4.7109375" style="0" customWidth="1"/>
    <col min="22" max="22" width="3.8515625" style="0" customWidth="1"/>
    <col min="23" max="27" width="5.57421875" style="0" customWidth="1"/>
    <col min="28" max="28" width="3.421875" style="0" customWidth="1"/>
    <col min="29" max="29" width="4.28125" style="0" customWidth="1"/>
    <col min="30" max="30" width="3.28125" style="0" customWidth="1"/>
    <col min="31" max="31" width="3.57421875" style="0" customWidth="1"/>
    <col min="32" max="32" width="3.421875" style="0" customWidth="1"/>
    <col min="33" max="33" width="4.28125" style="0" customWidth="1"/>
    <col min="34" max="34" width="6.57421875" style="0" customWidth="1"/>
    <col min="35" max="51" width="6.8515625" style="0" hidden="1" customWidth="1"/>
    <col min="52" max="52" width="9.00390625" style="16" customWidth="1"/>
    <col min="53" max="54" width="4.28125" style="0" customWidth="1"/>
    <col min="55" max="55" width="4.57421875" style="0" customWidth="1"/>
    <col min="56" max="57" width="4.140625" style="0" customWidth="1"/>
    <col min="58" max="58" width="4.28125" style="0" customWidth="1"/>
    <col min="59" max="59" width="4.421875" style="0" customWidth="1"/>
    <col min="60" max="60" width="4.140625" style="0" customWidth="1"/>
    <col min="61" max="61" width="3.57421875" style="0" customWidth="1"/>
    <col min="62" max="62" width="3.421875" style="0" customWidth="1"/>
    <col min="63" max="63" width="4.28125" style="0" customWidth="1"/>
    <col min="64" max="64" width="6.28125" style="0" customWidth="1"/>
    <col min="65" max="65" width="8.7109375" style="16" customWidth="1"/>
    <col min="66" max="66" width="4.140625" style="0" customWidth="1"/>
    <col min="67" max="67" width="4.28125" style="0" customWidth="1"/>
    <col min="68" max="68" width="3.8515625" style="0" customWidth="1"/>
    <col min="69" max="69" width="3.7109375" style="0" customWidth="1"/>
    <col min="70" max="70" width="4.00390625" style="0" customWidth="1"/>
    <col min="71" max="71" width="4.421875" style="0" customWidth="1"/>
    <col min="72" max="72" width="4.00390625" style="0" customWidth="1"/>
    <col min="73" max="74" width="4.140625" style="0" customWidth="1"/>
    <col min="75" max="75" width="4.00390625" style="0" customWidth="1"/>
    <col min="76" max="76" width="6.57421875" style="0" customWidth="1"/>
    <col min="77" max="77" width="8.7109375" style="16" customWidth="1"/>
    <col min="78" max="78" width="4.28125" style="26" customWidth="1"/>
    <col min="79" max="79" width="4.57421875" style="22" customWidth="1"/>
    <col min="80" max="80" width="5.140625" style="22" customWidth="1"/>
    <col min="81" max="81" width="4.7109375" style="22" customWidth="1"/>
    <col min="82" max="86" width="5.00390625" style="22" customWidth="1"/>
    <col min="87" max="87" width="4.421875" style="22" customWidth="1"/>
    <col min="88" max="89" width="5.421875" style="22" customWidth="1"/>
    <col min="90" max="91" width="4.57421875" style="22" customWidth="1"/>
    <col min="92" max="92" width="10.57421875" style="22" customWidth="1"/>
    <col min="93" max="93" width="6.7109375" style="16" customWidth="1"/>
    <col min="94" max="94" width="4.57421875" style="0" customWidth="1"/>
    <col min="95" max="95" width="8.421875" style="16" customWidth="1"/>
    <col min="96" max="96" width="2.421875" style="16" customWidth="1"/>
    <col min="97" max="97" width="8.8515625" style="16" customWidth="1"/>
  </cols>
  <sheetData>
    <row r="1" ht="15" customHeight="1"/>
    <row r="2" ht="15" customHeight="1">
      <c r="B2" s="1" t="s">
        <v>101</v>
      </c>
    </row>
    <row r="3" spans="3:97" ht="15" customHeight="1">
      <c r="C3" s="66" t="s">
        <v>84</v>
      </c>
      <c r="D3" s="66"/>
      <c r="E3" s="66"/>
      <c r="F3" s="66"/>
      <c r="G3" s="68" t="s">
        <v>85</v>
      </c>
      <c r="H3" s="68"/>
      <c r="I3" s="68"/>
      <c r="J3" s="68"/>
      <c r="K3" s="66" t="s">
        <v>91</v>
      </c>
      <c r="L3" s="66"/>
      <c r="M3" s="66"/>
      <c r="N3" s="66"/>
      <c r="O3" s="68" t="s">
        <v>126</v>
      </c>
      <c r="P3" s="68"/>
      <c r="Q3" s="68"/>
      <c r="R3" s="68"/>
      <c r="S3" s="68"/>
      <c r="T3" s="66" t="s">
        <v>127</v>
      </c>
      <c r="U3" s="66"/>
      <c r="V3" s="66"/>
      <c r="W3" s="65" t="s">
        <v>44</v>
      </c>
      <c r="X3" s="68" t="s">
        <v>145</v>
      </c>
      <c r="Y3" s="68"/>
      <c r="Z3" s="68"/>
      <c r="AA3" s="65" t="s">
        <v>44</v>
      </c>
      <c r="AB3" s="66" t="s">
        <v>99</v>
      </c>
      <c r="AC3" s="66"/>
      <c r="AD3" s="66"/>
      <c r="AE3" s="66"/>
      <c r="AF3" s="7"/>
      <c r="AG3" s="65" t="s">
        <v>44</v>
      </c>
      <c r="AH3" s="70" t="s">
        <v>96</v>
      </c>
      <c r="AI3" s="6"/>
      <c r="AJ3" s="67"/>
      <c r="AK3" s="67"/>
      <c r="AL3" s="67"/>
      <c r="AM3" s="67"/>
      <c r="AN3" s="67"/>
      <c r="AO3" s="67"/>
      <c r="AP3" s="67"/>
      <c r="AQ3" s="67"/>
      <c r="AR3" s="63"/>
      <c r="AS3" s="67"/>
      <c r="AT3" s="67"/>
      <c r="AU3" s="67"/>
      <c r="AV3" s="67"/>
      <c r="AW3" s="11"/>
      <c r="AX3" s="63"/>
      <c r="AY3" s="64"/>
      <c r="AZ3" s="17" t="s">
        <v>132</v>
      </c>
      <c r="BA3" s="10"/>
      <c r="BB3" s="10" t="s">
        <v>102</v>
      </c>
      <c r="BC3" s="10"/>
      <c r="BD3" s="10"/>
      <c r="BE3" s="10"/>
      <c r="BF3" s="10"/>
      <c r="BG3" s="10"/>
      <c r="BH3" s="10"/>
      <c r="BI3" s="10"/>
      <c r="BJ3" s="10"/>
      <c r="BK3" s="10"/>
      <c r="BL3" s="15" t="s">
        <v>130</v>
      </c>
      <c r="BM3" s="18" t="s">
        <v>133</v>
      </c>
      <c r="BN3" s="10"/>
      <c r="BO3" s="10"/>
      <c r="BP3" s="10" t="s">
        <v>114</v>
      </c>
      <c r="BQ3" s="10"/>
      <c r="BR3" s="10"/>
      <c r="BS3" s="10"/>
      <c r="BT3" s="10"/>
      <c r="BU3" s="10"/>
      <c r="BV3" s="10"/>
      <c r="BW3" s="10"/>
      <c r="BX3" s="15" t="s">
        <v>125</v>
      </c>
      <c r="BY3" s="20" t="s">
        <v>134</v>
      </c>
      <c r="BZ3" s="18"/>
      <c r="CA3" s="56"/>
      <c r="CB3" s="56"/>
      <c r="CC3" s="56" t="s">
        <v>138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 t="s">
        <v>142</v>
      </c>
      <c r="CO3" s="48" t="s">
        <v>131</v>
      </c>
      <c r="CP3" s="69" t="s">
        <v>135</v>
      </c>
      <c r="CQ3" s="69"/>
      <c r="CR3" s="25"/>
      <c r="CS3" s="16" t="s">
        <v>136</v>
      </c>
    </row>
    <row r="4" spans="3:96" ht="15" customHeight="1">
      <c r="C4" s="2">
        <v>2</v>
      </c>
      <c r="D4" s="2">
        <v>4</v>
      </c>
      <c r="E4" s="2">
        <v>6</v>
      </c>
      <c r="F4" s="2">
        <v>11</v>
      </c>
      <c r="G4" s="3">
        <v>4</v>
      </c>
      <c r="H4" s="3">
        <v>8</v>
      </c>
      <c r="I4" s="3">
        <v>10</v>
      </c>
      <c r="J4" s="3">
        <v>11</v>
      </c>
      <c r="K4" s="2">
        <v>1</v>
      </c>
      <c r="L4" s="2">
        <v>2</v>
      </c>
      <c r="M4" s="2">
        <v>4</v>
      </c>
      <c r="N4" s="2">
        <v>6</v>
      </c>
      <c r="O4" s="3">
        <v>3</v>
      </c>
      <c r="P4" s="3">
        <v>4</v>
      </c>
      <c r="Q4" s="3">
        <v>10</v>
      </c>
      <c r="R4" s="3">
        <v>11</v>
      </c>
      <c r="S4" s="8" t="s">
        <v>128</v>
      </c>
      <c r="T4" s="9">
        <v>1</v>
      </c>
      <c r="U4" s="9">
        <v>11</v>
      </c>
      <c r="V4" s="9">
        <v>12</v>
      </c>
      <c r="W4" s="65"/>
      <c r="X4" s="8">
        <v>2</v>
      </c>
      <c r="Y4" s="8">
        <v>5</v>
      </c>
      <c r="Z4" s="8">
        <v>10</v>
      </c>
      <c r="AA4" s="65"/>
      <c r="AB4" s="2" t="s">
        <v>97</v>
      </c>
      <c r="AC4" s="2" t="s">
        <v>93</v>
      </c>
      <c r="AD4" s="2" t="s">
        <v>94</v>
      </c>
      <c r="AE4" s="2" t="s">
        <v>98</v>
      </c>
      <c r="AF4" s="2" t="s">
        <v>129</v>
      </c>
      <c r="AG4" s="65"/>
      <c r="AH4" s="70"/>
      <c r="AI4" s="6"/>
      <c r="AJ4" s="4"/>
      <c r="AK4" s="4"/>
      <c r="AL4" s="4"/>
      <c r="AM4" s="4"/>
      <c r="AN4" s="13"/>
      <c r="AO4" s="13"/>
      <c r="AP4" s="13"/>
      <c r="AQ4" s="13"/>
      <c r="AR4" s="63"/>
      <c r="AS4" s="4"/>
      <c r="AT4" s="4"/>
      <c r="AU4" s="4"/>
      <c r="AV4" s="4"/>
      <c r="AW4" s="4"/>
      <c r="AX4" s="63"/>
      <c r="AY4" s="64"/>
      <c r="AZ4" s="17" t="s">
        <v>131</v>
      </c>
      <c r="BA4" s="14" t="s">
        <v>103</v>
      </c>
      <c r="BB4" s="14" t="s">
        <v>104</v>
      </c>
      <c r="BC4" s="14" t="s">
        <v>105</v>
      </c>
      <c r="BD4" s="14" t="s">
        <v>106</v>
      </c>
      <c r="BE4" s="14" t="s">
        <v>107</v>
      </c>
      <c r="BF4" s="14" t="s">
        <v>108</v>
      </c>
      <c r="BG4" s="14" t="s">
        <v>109</v>
      </c>
      <c r="BH4" s="14" t="s">
        <v>110</v>
      </c>
      <c r="BI4" s="14" t="s">
        <v>111</v>
      </c>
      <c r="BJ4" s="14" t="s">
        <v>112</v>
      </c>
      <c r="BK4" s="14" t="s">
        <v>113</v>
      </c>
      <c r="BL4" s="15"/>
      <c r="BM4" s="18" t="s">
        <v>131</v>
      </c>
      <c r="BN4" s="12" t="s">
        <v>115</v>
      </c>
      <c r="BO4" s="12" t="s">
        <v>116</v>
      </c>
      <c r="BP4" s="12" t="s">
        <v>117</v>
      </c>
      <c r="BQ4" s="12" t="s">
        <v>118</v>
      </c>
      <c r="BR4" s="12" t="s">
        <v>119</v>
      </c>
      <c r="BS4" s="12" t="s">
        <v>120</v>
      </c>
      <c r="BT4" s="12" t="s">
        <v>121</v>
      </c>
      <c r="BU4" s="12" t="s">
        <v>122</v>
      </c>
      <c r="BV4" s="12" t="s">
        <v>123</v>
      </c>
      <c r="BW4" s="12" t="s">
        <v>124</v>
      </c>
      <c r="BX4" s="15"/>
      <c r="BY4" s="21" t="s">
        <v>131</v>
      </c>
      <c r="BZ4" s="50"/>
      <c r="CA4" s="57" t="s">
        <v>115</v>
      </c>
      <c r="CB4" s="57" t="s">
        <v>116</v>
      </c>
      <c r="CC4" s="57" t="s">
        <v>117</v>
      </c>
      <c r="CD4" s="57" t="s">
        <v>118</v>
      </c>
      <c r="CE4" s="57" t="s">
        <v>119</v>
      </c>
      <c r="CF4" s="57" t="s">
        <v>120</v>
      </c>
      <c r="CG4" s="57" t="s">
        <v>121</v>
      </c>
      <c r="CH4" s="57" t="s">
        <v>141</v>
      </c>
      <c r="CI4" s="57" t="s">
        <v>122</v>
      </c>
      <c r="CJ4" s="57" t="s">
        <v>123</v>
      </c>
      <c r="CK4" s="57" t="s">
        <v>124</v>
      </c>
      <c r="CL4" s="57" t="s">
        <v>143</v>
      </c>
      <c r="CM4" s="57" t="s">
        <v>144</v>
      </c>
      <c r="CN4" s="57"/>
      <c r="CO4" s="12"/>
      <c r="CP4" s="23" t="s">
        <v>137</v>
      </c>
      <c r="CQ4" s="21" t="s">
        <v>131</v>
      </c>
      <c r="CR4" s="21"/>
    </row>
    <row r="5" spans="1:97" ht="15" customHeight="1">
      <c r="A5" t="s">
        <v>25</v>
      </c>
      <c r="B5" t="s">
        <v>49</v>
      </c>
      <c r="C5">
        <v>1</v>
      </c>
      <c r="D5">
        <v>0</v>
      </c>
      <c r="E5">
        <v>1.5</v>
      </c>
      <c r="F5">
        <v>2.5</v>
      </c>
      <c r="G5">
        <v>3</v>
      </c>
      <c r="H5">
        <v>1.5</v>
      </c>
      <c r="I5">
        <v>1</v>
      </c>
      <c r="J5">
        <v>0.5</v>
      </c>
      <c r="K5">
        <v>3</v>
      </c>
      <c r="L5">
        <v>1.5</v>
      </c>
      <c r="M5">
        <v>1</v>
      </c>
      <c r="N5">
        <v>3</v>
      </c>
      <c r="O5">
        <v>3</v>
      </c>
      <c r="P5">
        <v>2</v>
      </c>
      <c r="Q5">
        <v>3</v>
      </c>
      <c r="R5">
        <v>2</v>
      </c>
      <c r="W5">
        <f>SUM(C5:V5)</f>
        <v>29.5</v>
      </c>
      <c r="AG5">
        <f>SUM(AB5:AF5)</f>
        <v>0</v>
      </c>
      <c r="AH5">
        <f>W5+AG5</f>
        <v>29.5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26">
        <f>AH5/W$24</f>
        <v>0.47580645161290325</v>
      </c>
      <c r="BA5">
        <v>10</v>
      </c>
      <c r="BB5">
        <v>10</v>
      </c>
      <c r="BC5">
        <v>10</v>
      </c>
      <c r="BD5">
        <v>10</v>
      </c>
      <c r="BE5">
        <v>10</v>
      </c>
      <c r="BG5">
        <v>10</v>
      </c>
      <c r="BH5">
        <v>6</v>
      </c>
      <c r="BI5">
        <v>4</v>
      </c>
      <c r="BL5" s="5">
        <f>SUM(BA5:BK5)</f>
        <v>70</v>
      </c>
      <c r="BM5" s="19">
        <f>BL5/BL$24</f>
        <v>0.7</v>
      </c>
      <c r="BN5">
        <v>3</v>
      </c>
      <c r="BO5">
        <v>0</v>
      </c>
      <c r="BP5">
        <v>0</v>
      </c>
      <c r="BQ5">
        <v>0</v>
      </c>
      <c r="BR5">
        <v>6</v>
      </c>
      <c r="BS5">
        <v>9</v>
      </c>
      <c r="BT5">
        <v>5</v>
      </c>
      <c r="BU5">
        <v>5</v>
      </c>
      <c r="BV5">
        <v>0</v>
      </c>
      <c r="BW5">
        <v>0</v>
      </c>
      <c r="BX5" s="5">
        <f>SUM(BN5:BW5)</f>
        <v>28</v>
      </c>
      <c r="BY5" s="16">
        <f>BX5/BX$24</f>
        <v>0.56</v>
      </c>
      <c r="CN5" s="59"/>
      <c r="CQ5" s="16">
        <f>CP5/CP$24</f>
        <v>0</v>
      </c>
      <c r="CS5" s="16">
        <f>0.35*AZ5+0.25*BM5+0.25*BY5+0.15*CQ5</f>
        <v>0.48153225806451616</v>
      </c>
    </row>
    <row r="6" spans="1:97" ht="15" customHeight="1">
      <c r="A6" t="s">
        <v>26</v>
      </c>
      <c r="B6" t="s">
        <v>100</v>
      </c>
      <c r="K6" s="1">
        <v>2.5</v>
      </c>
      <c r="L6" s="1">
        <v>3</v>
      </c>
      <c r="M6" s="1">
        <v>2.5</v>
      </c>
      <c r="N6" s="1">
        <v>3</v>
      </c>
      <c r="O6" s="4">
        <v>3</v>
      </c>
      <c r="P6" s="4">
        <v>3</v>
      </c>
      <c r="Q6" s="4">
        <v>3</v>
      </c>
      <c r="R6" s="4">
        <v>3</v>
      </c>
      <c r="S6" s="4">
        <v>2.5</v>
      </c>
      <c r="T6" s="4">
        <v>2</v>
      </c>
      <c r="U6" s="4">
        <v>2.5</v>
      </c>
      <c r="V6" s="4">
        <v>2</v>
      </c>
      <c r="W6">
        <f aca="true" t="shared" si="0" ref="W6:W24">SUM(C6:V6)</f>
        <v>32</v>
      </c>
      <c r="X6" s="4">
        <v>2</v>
      </c>
      <c r="Y6" s="4">
        <v>0.5</v>
      </c>
      <c r="Z6" s="4">
        <v>3</v>
      </c>
      <c r="AA6">
        <f aca="true" t="shared" si="1" ref="AA6:AA23">SUM(D6:Z6)</f>
        <v>69.5</v>
      </c>
      <c r="AG6">
        <f aca="true" t="shared" si="2" ref="AG6:AG23">SUM(AB6:AF6)</f>
        <v>0</v>
      </c>
      <c r="AH6">
        <f aca="true" t="shared" si="3" ref="AH6:AH23">W6+AG6</f>
        <v>32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26">
        <f aca="true" t="shared" si="4" ref="AZ6:AZ23">AH6/W$24</f>
        <v>0.5161290322580645</v>
      </c>
      <c r="BA6">
        <v>10</v>
      </c>
      <c r="BB6">
        <v>10</v>
      </c>
      <c r="BC6">
        <v>4</v>
      </c>
      <c r="BE6">
        <v>6</v>
      </c>
      <c r="BG6">
        <v>10</v>
      </c>
      <c r="BH6">
        <v>2</v>
      </c>
      <c r="BL6" s="5">
        <f aca="true" t="shared" si="5" ref="BL6:BL23">SUM(BA6:BK6)</f>
        <v>42</v>
      </c>
      <c r="BM6" s="19">
        <f aca="true" t="shared" si="6" ref="BM6:BM23">BL6/BL$24</f>
        <v>0.42</v>
      </c>
      <c r="BN6">
        <v>6</v>
      </c>
      <c r="BO6">
        <v>1</v>
      </c>
      <c r="BP6">
        <v>0</v>
      </c>
      <c r="BQ6">
        <v>0</v>
      </c>
      <c r="BR6">
        <v>6</v>
      </c>
      <c r="BS6">
        <v>9</v>
      </c>
      <c r="BT6">
        <v>3</v>
      </c>
      <c r="BU6">
        <v>8</v>
      </c>
      <c r="BV6">
        <v>3</v>
      </c>
      <c r="BW6">
        <v>3</v>
      </c>
      <c r="BX6" s="5">
        <f aca="true" t="shared" si="7" ref="BX6:BX23">SUM(BN6:BW6)</f>
        <v>39</v>
      </c>
      <c r="BY6" s="16">
        <f aca="true" t="shared" si="8" ref="BY6:BY23">BX6/BX$24</f>
        <v>0.78</v>
      </c>
      <c r="CA6" s="22">
        <v>5</v>
      </c>
      <c r="CB6" s="22">
        <v>10</v>
      </c>
      <c r="CC6" s="22">
        <v>0</v>
      </c>
      <c r="CD6" s="22">
        <v>0</v>
      </c>
      <c r="CE6" s="22">
        <v>0</v>
      </c>
      <c r="CF6" s="22">
        <v>9</v>
      </c>
      <c r="CG6" s="22">
        <v>10</v>
      </c>
      <c r="CH6" s="22">
        <v>9</v>
      </c>
      <c r="CI6" s="22">
        <v>2</v>
      </c>
      <c r="CJ6" s="22">
        <v>0</v>
      </c>
      <c r="CK6" s="22">
        <v>0</v>
      </c>
      <c r="CL6" s="22">
        <v>0</v>
      </c>
      <c r="CN6" s="59">
        <v>45</v>
      </c>
      <c r="CQ6" s="16">
        <f aca="true" t="shared" si="9" ref="CQ6:CQ23">CP6/CP$24</f>
        <v>0</v>
      </c>
      <c r="CS6" s="16">
        <f aca="true" t="shared" si="10" ref="CS6:CS23">0.35*AZ6+0.25*BM6+0.25*BY6+0.15*CQ6</f>
        <v>0.4806451612903226</v>
      </c>
    </row>
    <row r="7" spans="1:97" ht="15">
      <c r="A7" t="s">
        <v>27</v>
      </c>
      <c r="B7" t="s">
        <v>56</v>
      </c>
      <c r="C7">
        <v>1</v>
      </c>
      <c r="D7">
        <v>0</v>
      </c>
      <c r="E7">
        <v>1</v>
      </c>
      <c r="F7">
        <v>0</v>
      </c>
      <c r="G7">
        <v>1.5</v>
      </c>
      <c r="H7">
        <v>0.5</v>
      </c>
      <c r="I7">
        <v>0.5</v>
      </c>
      <c r="J7">
        <v>2</v>
      </c>
      <c r="K7">
        <v>2.5</v>
      </c>
      <c r="L7">
        <v>0.5</v>
      </c>
      <c r="M7">
        <v>1</v>
      </c>
      <c r="N7">
        <v>1</v>
      </c>
      <c r="W7">
        <f t="shared" si="0"/>
        <v>11.5</v>
      </c>
      <c r="AA7">
        <f t="shared" si="1"/>
        <v>22</v>
      </c>
      <c r="AG7">
        <f t="shared" si="2"/>
        <v>0</v>
      </c>
      <c r="AH7">
        <f t="shared" si="3"/>
        <v>11.5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26">
        <f t="shared" si="4"/>
        <v>0.18548387096774194</v>
      </c>
      <c r="BB7">
        <v>10</v>
      </c>
      <c r="BC7">
        <v>6</v>
      </c>
      <c r="BG7">
        <v>10</v>
      </c>
      <c r="BH7">
        <v>10</v>
      </c>
      <c r="BL7" s="5">
        <f t="shared" si="5"/>
        <v>36</v>
      </c>
      <c r="BM7" s="19">
        <f t="shared" si="6"/>
        <v>0.36</v>
      </c>
      <c r="BX7" s="5">
        <f t="shared" si="7"/>
        <v>0</v>
      </c>
      <c r="BY7" s="16">
        <f t="shared" si="8"/>
        <v>0</v>
      </c>
      <c r="CN7" s="59"/>
      <c r="CQ7" s="16">
        <f t="shared" si="9"/>
        <v>0</v>
      </c>
      <c r="CS7" s="16">
        <f t="shared" si="10"/>
        <v>0.15491935483870967</v>
      </c>
    </row>
    <row r="8" spans="1:97" ht="15">
      <c r="A8" t="s">
        <v>29</v>
      </c>
      <c r="B8" t="s">
        <v>47</v>
      </c>
      <c r="D8">
        <v>1</v>
      </c>
      <c r="E8">
        <v>3</v>
      </c>
      <c r="F8">
        <v>3</v>
      </c>
      <c r="G8">
        <v>3</v>
      </c>
      <c r="I8">
        <v>2.5</v>
      </c>
      <c r="K8">
        <v>1.5</v>
      </c>
      <c r="L8">
        <v>0</v>
      </c>
      <c r="M8">
        <v>2.5</v>
      </c>
      <c r="N8">
        <v>1</v>
      </c>
      <c r="O8">
        <v>3</v>
      </c>
      <c r="P8">
        <v>2</v>
      </c>
      <c r="Q8">
        <v>3</v>
      </c>
      <c r="R8">
        <v>3</v>
      </c>
      <c r="S8">
        <v>3</v>
      </c>
      <c r="T8">
        <v>2.5</v>
      </c>
      <c r="U8">
        <v>3</v>
      </c>
      <c r="V8">
        <v>2.5</v>
      </c>
      <c r="W8">
        <f t="shared" si="0"/>
        <v>39.5</v>
      </c>
      <c r="X8">
        <v>3</v>
      </c>
      <c r="Y8">
        <v>2.5</v>
      </c>
      <c r="Z8">
        <v>3</v>
      </c>
      <c r="AA8">
        <f t="shared" si="1"/>
        <v>87.5</v>
      </c>
      <c r="AG8">
        <f t="shared" si="2"/>
        <v>0</v>
      </c>
      <c r="AH8">
        <f t="shared" si="3"/>
        <v>39.5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26">
        <f t="shared" si="4"/>
        <v>0.6370967741935484</v>
      </c>
      <c r="BL8" s="5">
        <f t="shared" si="5"/>
        <v>0</v>
      </c>
      <c r="BM8" s="19">
        <f t="shared" si="6"/>
        <v>0</v>
      </c>
      <c r="BN8">
        <v>3</v>
      </c>
      <c r="BO8">
        <v>0</v>
      </c>
      <c r="BP8">
        <v>0</v>
      </c>
      <c r="BQ8">
        <v>2</v>
      </c>
      <c r="BR8">
        <v>1</v>
      </c>
      <c r="BS8">
        <v>2</v>
      </c>
      <c r="BT8">
        <v>1</v>
      </c>
      <c r="BU8">
        <v>0</v>
      </c>
      <c r="BV8">
        <v>0</v>
      </c>
      <c r="BW8">
        <v>0</v>
      </c>
      <c r="BX8" s="5">
        <f t="shared" si="7"/>
        <v>9</v>
      </c>
      <c r="BY8" s="16">
        <f t="shared" si="8"/>
        <v>0.18</v>
      </c>
      <c r="CA8" s="22">
        <v>10</v>
      </c>
      <c r="CB8" s="22">
        <v>10</v>
      </c>
      <c r="CC8" s="22">
        <v>8</v>
      </c>
      <c r="CD8" s="22">
        <v>3</v>
      </c>
      <c r="CE8" s="22">
        <v>10</v>
      </c>
      <c r="CF8" s="22">
        <v>8</v>
      </c>
      <c r="CG8" s="22">
        <v>5</v>
      </c>
      <c r="CH8" s="22">
        <v>1</v>
      </c>
      <c r="CI8" s="22">
        <v>10</v>
      </c>
      <c r="CJ8" s="22">
        <v>8</v>
      </c>
      <c r="CK8" s="22">
        <v>10</v>
      </c>
      <c r="CL8" s="22">
        <v>0</v>
      </c>
      <c r="CN8" s="59">
        <v>93</v>
      </c>
      <c r="CQ8" s="16">
        <f t="shared" si="9"/>
        <v>0</v>
      </c>
      <c r="CS8" s="16">
        <f t="shared" si="10"/>
        <v>0.2679838709677419</v>
      </c>
    </row>
    <row r="9" spans="1:97" ht="15">
      <c r="A9" s="4" t="s">
        <v>30</v>
      </c>
      <c r="B9" t="s">
        <v>82</v>
      </c>
      <c r="C9">
        <v>1.5</v>
      </c>
      <c r="D9">
        <v>3</v>
      </c>
      <c r="E9">
        <v>0.5</v>
      </c>
      <c r="F9">
        <v>3</v>
      </c>
      <c r="G9">
        <v>2</v>
      </c>
      <c r="H9">
        <v>2</v>
      </c>
      <c r="I9">
        <v>1.5</v>
      </c>
      <c r="J9">
        <v>2</v>
      </c>
      <c r="K9">
        <v>2.5</v>
      </c>
      <c r="L9">
        <v>2</v>
      </c>
      <c r="M9">
        <v>1.5</v>
      </c>
      <c r="N9">
        <v>3</v>
      </c>
      <c r="T9">
        <v>2.5</v>
      </c>
      <c r="U9">
        <v>2</v>
      </c>
      <c r="V9">
        <v>1</v>
      </c>
      <c r="W9">
        <f t="shared" si="0"/>
        <v>30</v>
      </c>
      <c r="X9">
        <v>3</v>
      </c>
      <c r="Y9">
        <v>2.5</v>
      </c>
      <c r="Z9">
        <v>2</v>
      </c>
      <c r="AA9">
        <f t="shared" si="1"/>
        <v>66</v>
      </c>
      <c r="AB9" s="4"/>
      <c r="AC9" s="4"/>
      <c r="AG9">
        <f t="shared" si="2"/>
        <v>0</v>
      </c>
      <c r="AH9">
        <f t="shared" si="3"/>
        <v>30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26">
        <f t="shared" si="4"/>
        <v>0.4838709677419355</v>
      </c>
      <c r="BB9">
        <v>10</v>
      </c>
      <c r="BC9">
        <v>6</v>
      </c>
      <c r="BD9">
        <v>9</v>
      </c>
      <c r="BE9">
        <v>8</v>
      </c>
      <c r="BG9">
        <v>10</v>
      </c>
      <c r="BL9" s="5">
        <f t="shared" si="5"/>
        <v>43</v>
      </c>
      <c r="BM9" s="19">
        <f t="shared" si="6"/>
        <v>0.43</v>
      </c>
      <c r="BN9">
        <v>2</v>
      </c>
      <c r="BO9">
        <v>1</v>
      </c>
      <c r="BP9">
        <v>0</v>
      </c>
      <c r="BQ9">
        <v>0</v>
      </c>
      <c r="BR9">
        <v>6</v>
      </c>
      <c r="BS9">
        <v>7</v>
      </c>
      <c r="BT9">
        <v>3</v>
      </c>
      <c r="BU9">
        <v>3</v>
      </c>
      <c r="BV9">
        <v>3</v>
      </c>
      <c r="BW9">
        <v>0</v>
      </c>
      <c r="BX9" s="5">
        <f t="shared" si="7"/>
        <v>25</v>
      </c>
      <c r="BY9" s="16">
        <f t="shared" si="8"/>
        <v>0.5</v>
      </c>
      <c r="CN9" s="59"/>
      <c r="CQ9" s="16">
        <f t="shared" si="9"/>
        <v>0</v>
      </c>
      <c r="CS9" s="16">
        <f t="shared" si="10"/>
        <v>0.4018548387096774</v>
      </c>
    </row>
    <row r="10" spans="1:97" ht="15">
      <c r="A10" t="s">
        <v>31</v>
      </c>
      <c r="B10" t="s">
        <v>89</v>
      </c>
      <c r="C10">
        <v>1.5</v>
      </c>
      <c r="E10">
        <v>2</v>
      </c>
      <c r="F10">
        <v>1.5</v>
      </c>
      <c r="G10">
        <v>3</v>
      </c>
      <c r="H10">
        <v>3</v>
      </c>
      <c r="I10">
        <v>2.5</v>
      </c>
      <c r="J10">
        <v>0.5</v>
      </c>
      <c r="K10">
        <v>2.5</v>
      </c>
      <c r="L10">
        <v>3</v>
      </c>
      <c r="M10">
        <v>3</v>
      </c>
      <c r="N10">
        <v>2.5</v>
      </c>
      <c r="O10" s="1">
        <v>3</v>
      </c>
      <c r="P10" s="1">
        <v>3</v>
      </c>
      <c r="Q10" s="1">
        <v>2.5</v>
      </c>
      <c r="R10" s="1">
        <v>0.5</v>
      </c>
      <c r="T10" s="4">
        <v>3</v>
      </c>
      <c r="U10" s="4">
        <v>2.5</v>
      </c>
      <c r="V10" s="4">
        <v>3</v>
      </c>
      <c r="W10">
        <f t="shared" si="0"/>
        <v>42.5</v>
      </c>
      <c r="X10" s="4">
        <v>3</v>
      </c>
      <c r="Y10" s="4">
        <v>2.5</v>
      </c>
      <c r="Z10" s="4">
        <v>2.5</v>
      </c>
      <c r="AA10">
        <f t="shared" si="1"/>
        <v>91.5</v>
      </c>
      <c r="AF10">
        <v>3</v>
      </c>
      <c r="AG10">
        <f t="shared" si="2"/>
        <v>3</v>
      </c>
      <c r="AH10">
        <f t="shared" si="3"/>
        <v>45.5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6">
        <f t="shared" si="4"/>
        <v>0.7338709677419355</v>
      </c>
      <c r="BL10" s="5">
        <f t="shared" si="5"/>
        <v>0</v>
      </c>
      <c r="BM10" s="19">
        <f t="shared" si="6"/>
        <v>0</v>
      </c>
      <c r="BN10">
        <v>9</v>
      </c>
      <c r="BO10">
        <v>0</v>
      </c>
      <c r="BP10">
        <v>6</v>
      </c>
      <c r="BQ10">
        <v>0</v>
      </c>
      <c r="BR10">
        <v>6</v>
      </c>
      <c r="BS10">
        <v>9</v>
      </c>
      <c r="BT10">
        <v>4</v>
      </c>
      <c r="BU10">
        <v>5</v>
      </c>
      <c r="BV10">
        <v>0</v>
      </c>
      <c r="BW10">
        <v>0</v>
      </c>
      <c r="BX10" s="5">
        <f t="shared" si="7"/>
        <v>39</v>
      </c>
      <c r="BY10" s="16">
        <f t="shared" si="8"/>
        <v>0.78</v>
      </c>
      <c r="CA10" s="22">
        <v>5</v>
      </c>
      <c r="CB10" s="22">
        <v>5</v>
      </c>
      <c r="CC10" s="22">
        <v>10</v>
      </c>
      <c r="CD10" s="22">
        <v>8</v>
      </c>
      <c r="CE10" s="22">
        <v>10</v>
      </c>
      <c r="CF10" s="22">
        <v>8</v>
      </c>
      <c r="CG10" s="22">
        <v>10</v>
      </c>
      <c r="CH10" s="22">
        <v>10</v>
      </c>
      <c r="CI10" s="22">
        <v>0</v>
      </c>
      <c r="CJ10" s="22">
        <v>0</v>
      </c>
      <c r="CK10" s="22">
        <v>0</v>
      </c>
      <c r="CL10" s="22">
        <v>0</v>
      </c>
      <c r="CN10" s="59">
        <v>66</v>
      </c>
      <c r="CQ10" s="16">
        <f t="shared" si="9"/>
        <v>0</v>
      </c>
      <c r="CS10" s="16">
        <f t="shared" si="10"/>
        <v>0.4518548387096774</v>
      </c>
    </row>
    <row r="11" spans="1:97" ht="15">
      <c r="A11" t="s">
        <v>8</v>
      </c>
      <c r="B11" t="s">
        <v>76</v>
      </c>
      <c r="C11">
        <v>3</v>
      </c>
      <c r="D11">
        <v>2.5</v>
      </c>
      <c r="E11">
        <v>3</v>
      </c>
      <c r="F11">
        <v>3</v>
      </c>
      <c r="G11">
        <v>2.5</v>
      </c>
      <c r="H11">
        <v>3</v>
      </c>
      <c r="I11">
        <v>2.5</v>
      </c>
      <c r="J11">
        <v>4</v>
      </c>
      <c r="K11">
        <v>2</v>
      </c>
      <c r="L11">
        <v>1</v>
      </c>
      <c r="M11">
        <v>3</v>
      </c>
      <c r="N11">
        <v>2</v>
      </c>
      <c r="T11" s="1">
        <v>2</v>
      </c>
      <c r="U11" s="1">
        <v>4</v>
      </c>
      <c r="V11" s="1">
        <v>3</v>
      </c>
      <c r="W11">
        <f t="shared" si="0"/>
        <v>40.5</v>
      </c>
      <c r="X11" s="4"/>
      <c r="Y11" s="4"/>
      <c r="Z11" s="4"/>
      <c r="AA11">
        <f t="shared" si="1"/>
        <v>78</v>
      </c>
      <c r="AG11">
        <f t="shared" si="2"/>
        <v>0</v>
      </c>
      <c r="AH11">
        <f t="shared" si="3"/>
        <v>40.5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6">
        <f t="shared" si="4"/>
        <v>0.6532258064516129</v>
      </c>
      <c r="BA11">
        <v>5</v>
      </c>
      <c r="BB11">
        <v>9</v>
      </c>
      <c r="BC11">
        <v>6</v>
      </c>
      <c r="BD11">
        <v>8</v>
      </c>
      <c r="BL11" s="5">
        <f t="shared" si="5"/>
        <v>28</v>
      </c>
      <c r="BM11" s="19">
        <f t="shared" si="6"/>
        <v>0.28</v>
      </c>
      <c r="BN11">
        <v>5</v>
      </c>
      <c r="BO11">
        <v>0</v>
      </c>
      <c r="BP11">
        <v>0</v>
      </c>
      <c r="BQ11">
        <v>0</v>
      </c>
      <c r="BR11">
        <v>1</v>
      </c>
      <c r="BS11">
        <v>5</v>
      </c>
      <c r="BT11">
        <v>0</v>
      </c>
      <c r="BU11">
        <v>6</v>
      </c>
      <c r="BV11">
        <v>0</v>
      </c>
      <c r="BW11">
        <v>0</v>
      </c>
      <c r="BX11" s="5">
        <f t="shared" si="7"/>
        <v>17</v>
      </c>
      <c r="BY11" s="16">
        <f t="shared" si="8"/>
        <v>0.34</v>
      </c>
      <c r="CN11" s="59"/>
      <c r="CQ11" s="16">
        <f t="shared" si="9"/>
        <v>0</v>
      </c>
      <c r="CS11" s="16">
        <f t="shared" si="10"/>
        <v>0.3836290322580645</v>
      </c>
    </row>
    <row r="12" spans="1:97" ht="15">
      <c r="A12" t="s">
        <v>32</v>
      </c>
      <c r="B12" t="s">
        <v>68</v>
      </c>
      <c r="C12">
        <v>3</v>
      </c>
      <c r="D12">
        <v>3</v>
      </c>
      <c r="E12">
        <v>3</v>
      </c>
      <c r="F12">
        <v>3</v>
      </c>
      <c r="O12">
        <v>3</v>
      </c>
      <c r="P12">
        <v>3</v>
      </c>
      <c r="Q12">
        <v>2</v>
      </c>
      <c r="R12">
        <v>3</v>
      </c>
      <c r="S12">
        <v>3</v>
      </c>
      <c r="T12">
        <v>2.5</v>
      </c>
      <c r="U12">
        <v>4</v>
      </c>
      <c r="V12">
        <v>1.5</v>
      </c>
      <c r="W12">
        <f t="shared" si="0"/>
        <v>34</v>
      </c>
      <c r="X12">
        <v>2.5</v>
      </c>
      <c r="Y12" s="4">
        <v>2.5</v>
      </c>
      <c r="Z12">
        <v>3</v>
      </c>
      <c r="AA12">
        <f t="shared" si="1"/>
        <v>73</v>
      </c>
      <c r="AG12">
        <f t="shared" si="2"/>
        <v>0</v>
      </c>
      <c r="AH12">
        <f t="shared" si="3"/>
        <v>34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6">
        <f t="shared" si="4"/>
        <v>0.5483870967741935</v>
      </c>
      <c r="BL12" s="5">
        <f t="shared" si="5"/>
        <v>0</v>
      </c>
      <c r="BM12" s="19">
        <f t="shared" si="6"/>
        <v>0</v>
      </c>
      <c r="BN12">
        <v>2</v>
      </c>
      <c r="BO12">
        <v>0</v>
      </c>
      <c r="BP12">
        <v>0</v>
      </c>
      <c r="BQ12">
        <v>0</v>
      </c>
      <c r="BR12">
        <v>7</v>
      </c>
      <c r="BS12">
        <v>9</v>
      </c>
      <c r="BT12">
        <v>6</v>
      </c>
      <c r="BU12">
        <v>8</v>
      </c>
      <c r="BV12">
        <v>2</v>
      </c>
      <c r="BW12">
        <v>4</v>
      </c>
      <c r="BX12" s="5">
        <f t="shared" si="7"/>
        <v>38</v>
      </c>
      <c r="BY12" s="16">
        <f t="shared" si="8"/>
        <v>0.76</v>
      </c>
      <c r="CA12" s="22">
        <v>5</v>
      </c>
      <c r="CB12" s="22">
        <v>10</v>
      </c>
      <c r="CC12" s="22">
        <v>0</v>
      </c>
      <c r="CD12" s="22">
        <v>0</v>
      </c>
      <c r="CE12" s="22">
        <v>10</v>
      </c>
      <c r="CF12" s="22">
        <v>10</v>
      </c>
      <c r="CG12" s="22">
        <v>5</v>
      </c>
      <c r="CH12" s="22">
        <v>10</v>
      </c>
      <c r="CI12" s="22">
        <v>5</v>
      </c>
      <c r="CJ12" s="22">
        <v>5</v>
      </c>
      <c r="CK12" s="22">
        <v>10</v>
      </c>
      <c r="CL12" s="22">
        <v>5</v>
      </c>
      <c r="CN12" s="59">
        <v>75</v>
      </c>
      <c r="CQ12" s="16">
        <f t="shared" si="9"/>
        <v>0</v>
      </c>
      <c r="CS12" s="16">
        <f t="shared" si="10"/>
        <v>0.3819354838709677</v>
      </c>
    </row>
    <row r="13" spans="1:97" ht="15">
      <c r="A13" t="s">
        <v>33</v>
      </c>
      <c r="B13" t="s">
        <v>50</v>
      </c>
      <c r="C13">
        <v>3</v>
      </c>
      <c r="D13">
        <v>4</v>
      </c>
      <c r="E13">
        <v>3</v>
      </c>
      <c r="F13">
        <v>3</v>
      </c>
      <c r="G13">
        <v>3</v>
      </c>
      <c r="H13">
        <v>3</v>
      </c>
      <c r="I13">
        <v>2.5</v>
      </c>
      <c r="J13">
        <v>3</v>
      </c>
      <c r="K13">
        <v>3</v>
      </c>
      <c r="L13">
        <v>2</v>
      </c>
      <c r="M13">
        <v>3</v>
      </c>
      <c r="N13">
        <v>2.5</v>
      </c>
      <c r="O13">
        <v>3</v>
      </c>
      <c r="P13">
        <v>3</v>
      </c>
      <c r="Q13">
        <v>3</v>
      </c>
      <c r="R13">
        <v>3</v>
      </c>
      <c r="S13">
        <v>1.5</v>
      </c>
      <c r="T13">
        <v>3</v>
      </c>
      <c r="U13">
        <v>3.5</v>
      </c>
      <c r="V13">
        <v>1.5</v>
      </c>
      <c r="W13">
        <f t="shared" si="0"/>
        <v>56.5</v>
      </c>
      <c r="X13">
        <v>3</v>
      </c>
      <c r="Y13">
        <v>2.5</v>
      </c>
      <c r="Z13">
        <v>3</v>
      </c>
      <c r="AA13">
        <f t="shared" si="1"/>
        <v>118.5</v>
      </c>
      <c r="AG13">
        <f t="shared" si="2"/>
        <v>0</v>
      </c>
      <c r="AH13">
        <f t="shared" si="3"/>
        <v>56.5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6">
        <f t="shared" si="4"/>
        <v>0.9112903225806451</v>
      </c>
      <c r="BL13" s="5">
        <f t="shared" si="5"/>
        <v>0</v>
      </c>
      <c r="BM13" s="19">
        <f t="shared" si="6"/>
        <v>0</v>
      </c>
      <c r="BN13">
        <v>9</v>
      </c>
      <c r="BO13">
        <v>0</v>
      </c>
      <c r="BP13">
        <v>9</v>
      </c>
      <c r="BQ13">
        <v>4</v>
      </c>
      <c r="BR13">
        <v>6</v>
      </c>
      <c r="BS13">
        <v>9</v>
      </c>
      <c r="BT13">
        <v>5</v>
      </c>
      <c r="BU13">
        <v>5</v>
      </c>
      <c r="BV13">
        <v>0</v>
      </c>
      <c r="BW13">
        <v>0</v>
      </c>
      <c r="BX13" s="5">
        <f t="shared" si="7"/>
        <v>47</v>
      </c>
      <c r="BY13" s="16">
        <f t="shared" si="8"/>
        <v>0.94</v>
      </c>
      <c r="CA13" s="22">
        <v>5</v>
      </c>
      <c r="CB13" s="22">
        <v>10</v>
      </c>
      <c r="CC13" s="22">
        <v>10</v>
      </c>
      <c r="CD13" s="22">
        <v>5</v>
      </c>
      <c r="CE13" s="22">
        <v>15</v>
      </c>
      <c r="CF13" s="22">
        <v>0</v>
      </c>
      <c r="CG13" s="22">
        <v>5</v>
      </c>
      <c r="CH13" s="22">
        <v>0</v>
      </c>
      <c r="CI13" s="22">
        <v>20</v>
      </c>
      <c r="CJ13" s="22">
        <v>10</v>
      </c>
      <c r="CK13" s="22">
        <v>2</v>
      </c>
      <c r="CL13" s="22">
        <v>10</v>
      </c>
      <c r="CM13" s="22">
        <v>5</v>
      </c>
      <c r="CN13" s="59">
        <v>97</v>
      </c>
      <c r="CQ13" s="16">
        <f t="shared" si="9"/>
        <v>0</v>
      </c>
      <c r="CS13" s="16">
        <f t="shared" si="10"/>
        <v>0.5539516129032258</v>
      </c>
    </row>
    <row r="14" spans="1:97" ht="15">
      <c r="A14" t="s">
        <v>34</v>
      </c>
      <c r="B14" t="s">
        <v>67</v>
      </c>
      <c r="C14">
        <v>3</v>
      </c>
      <c r="D14">
        <v>4</v>
      </c>
      <c r="E14">
        <v>1.5</v>
      </c>
      <c r="F14">
        <v>2</v>
      </c>
      <c r="G14">
        <v>3</v>
      </c>
      <c r="H14">
        <v>3</v>
      </c>
      <c r="I14">
        <v>3</v>
      </c>
      <c r="J14">
        <v>4</v>
      </c>
      <c r="K14">
        <v>2.5</v>
      </c>
      <c r="M14">
        <v>3</v>
      </c>
      <c r="O14">
        <v>3</v>
      </c>
      <c r="P14">
        <v>3</v>
      </c>
      <c r="Q14">
        <v>2</v>
      </c>
      <c r="R14">
        <v>3</v>
      </c>
      <c r="S14">
        <v>3</v>
      </c>
      <c r="T14">
        <v>2.5</v>
      </c>
      <c r="U14">
        <v>4</v>
      </c>
      <c r="V14">
        <v>1.5</v>
      </c>
      <c r="W14">
        <f t="shared" si="0"/>
        <v>51</v>
      </c>
      <c r="X14">
        <v>3</v>
      </c>
      <c r="Y14">
        <v>2.5</v>
      </c>
      <c r="Z14">
        <v>3</v>
      </c>
      <c r="AA14">
        <f t="shared" si="1"/>
        <v>107.5</v>
      </c>
      <c r="AD14">
        <v>6</v>
      </c>
      <c r="AG14">
        <f t="shared" si="2"/>
        <v>6</v>
      </c>
      <c r="AH14">
        <f t="shared" si="3"/>
        <v>57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6">
        <f t="shared" si="4"/>
        <v>0.9193548387096774</v>
      </c>
      <c r="BA14">
        <v>4</v>
      </c>
      <c r="BB14">
        <v>10</v>
      </c>
      <c r="BC14">
        <v>10</v>
      </c>
      <c r="BD14">
        <v>10</v>
      </c>
      <c r="BE14">
        <v>10</v>
      </c>
      <c r="BF14">
        <v>15</v>
      </c>
      <c r="BH14">
        <v>6</v>
      </c>
      <c r="BI14">
        <v>4</v>
      </c>
      <c r="BL14" s="5">
        <f t="shared" si="5"/>
        <v>69</v>
      </c>
      <c r="BM14" s="19">
        <f t="shared" si="6"/>
        <v>0.69</v>
      </c>
      <c r="BN14">
        <v>8</v>
      </c>
      <c r="BO14">
        <v>0</v>
      </c>
      <c r="BP14">
        <v>0</v>
      </c>
      <c r="BQ14">
        <v>0</v>
      </c>
      <c r="BR14">
        <v>6</v>
      </c>
      <c r="BS14">
        <v>9</v>
      </c>
      <c r="BT14">
        <v>5</v>
      </c>
      <c r="BU14">
        <v>8</v>
      </c>
      <c r="BV14">
        <v>6</v>
      </c>
      <c r="BW14">
        <v>0</v>
      </c>
      <c r="BX14" s="5">
        <f t="shared" si="7"/>
        <v>42</v>
      </c>
      <c r="BY14" s="16">
        <f t="shared" si="8"/>
        <v>0.84</v>
      </c>
      <c r="CN14" s="59"/>
      <c r="CQ14" s="16">
        <f t="shared" si="9"/>
        <v>0</v>
      </c>
      <c r="CS14" s="16">
        <f t="shared" si="10"/>
        <v>0.704274193548387</v>
      </c>
    </row>
    <row r="15" spans="1:97" ht="15">
      <c r="A15" t="s">
        <v>35</v>
      </c>
      <c r="C15">
        <v>2</v>
      </c>
      <c r="D15">
        <v>0</v>
      </c>
      <c r="E15">
        <v>1.5</v>
      </c>
      <c r="G15">
        <v>3</v>
      </c>
      <c r="H15">
        <v>0.5</v>
      </c>
      <c r="I15">
        <v>0.5</v>
      </c>
      <c r="K15">
        <v>3</v>
      </c>
      <c r="L15">
        <v>3</v>
      </c>
      <c r="M15">
        <v>3</v>
      </c>
      <c r="N15">
        <v>2</v>
      </c>
      <c r="O15">
        <v>3</v>
      </c>
      <c r="P15">
        <v>3</v>
      </c>
      <c r="Q15">
        <v>2.5</v>
      </c>
      <c r="R15">
        <v>1</v>
      </c>
      <c r="T15">
        <v>3</v>
      </c>
      <c r="U15">
        <v>2.5</v>
      </c>
      <c r="V15">
        <v>3</v>
      </c>
      <c r="W15">
        <f t="shared" si="0"/>
        <v>36.5</v>
      </c>
      <c r="X15">
        <v>3</v>
      </c>
      <c r="Y15">
        <v>2.5</v>
      </c>
      <c r="Z15">
        <v>2.5</v>
      </c>
      <c r="AA15">
        <f t="shared" si="1"/>
        <v>79</v>
      </c>
      <c r="AB15">
        <v>3</v>
      </c>
      <c r="AF15">
        <v>3</v>
      </c>
      <c r="AG15">
        <f t="shared" si="2"/>
        <v>6</v>
      </c>
      <c r="AH15">
        <f t="shared" si="3"/>
        <v>42.5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26">
        <f t="shared" si="4"/>
        <v>0.6854838709677419</v>
      </c>
      <c r="BB15">
        <v>10</v>
      </c>
      <c r="BC15">
        <v>6</v>
      </c>
      <c r="BD15">
        <v>9</v>
      </c>
      <c r="BG15">
        <v>4</v>
      </c>
      <c r="BL15" s="5">
        <f t="shared" si="5"/>
        <v>29</v>
      </c>
      <c r="BM15" s="19">
        <f t="shared" si="6"/>
        <v>0.29</v>
      </c>
      <c r="BN15">
        <v>4</v>
      </c>
      <c r="BO15">
        <v>0</v>
      </c>
      <c r="BP15">
        <v>0</v>
      </c>
      <c r="BQ15">
        <v>1</v>
      </c>
      <c r="BR15">
        <v>6</v>
      </c>
      <c r="BS15">
        <v>9</v>
      </c>
      <c r="BT15">
        <v>0</v>
      </c>
      <c r="BU15">
        <v>8</v>
      </c>
      <c r="BV15">
        <v>0</v>
      </c>
      <c r="BW15">
        <v>0</v>
      </c>
      <c r="BX15" s="5">
        <f t="shared" si="7"/>
        <v>28</v>
      </c>
      <c r="BY15" s="16">
        <f t="shared" si="8"/>
        <v>0.56</v>
      </c>
      <c r="CA15" s="22">
        <v>5</v>
      </c>
      <c r="CB15" s="22">
        <v>10</v>
      </c>
      <c r="CC15" s="22">
        <v>8</v>
      </c>
      <c r="CD15" s="22">
        <v>10</v>
      </c>
      <c r="CE15" s="22">
        <v>15</v>
      </c>
      <c r="CF15" s="22">
        <v>10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N15" s="59">
        <v>58</v>
      </c>
      <c r="CQ15" s="16">
        <f t="shared" si="9"/>
        <v>0</v>
      </c>
      <c r="CS15" s="16">
        <f t="shared" si="10"/>
        <v>0.45241935483870965</v>
      </c>
    </row>
    <row r="16" spans="1:97" ht="15">
      <c r="A16" t="s">
        <v>36</v>
      </c>
      <c r="B16" t="s">
        <v>69</v>
      </c>
      <c r="C16">
        <v>2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2.5</v>
      </c>
      <c r="L16">
        <v>2</v>
      </c>
      <c r="M16">
        <v>3</v>
      </c>
      <c r="N16">
        <v>2.5</v>
      </c>
      <c r="O16">
        <v>3</v>
      </c>
      <c r="P16">
        <v>2</v>
      </c>
      <c r="Q16">
        <v>3</v>
      </c>
      <c r="R16">
        <v>3</v>
      </c>
      <c r="S16">
        <v>0.5</v>
      </c>
      <c r="W16">
        <f t="shared" si="0"/>
        <v>44.5</v>
      </c>
      <c r="X16" s="4">
        <v>3</v>
      </c>
      <c r="Y16" s="4">
        <v>3</v>
      </c>
      <c r="Z16" s="4">
        <v>3</v>
      </c>
      <c r="AA16">
        <f t="shared" si="1"/>
        <v>96</v>
      </c>
      <c r="AG16">
        <f t="shared" si="2"/>
        <v>0</v>
      </c>
      <c r="AH16">
        <f t="shared" si="3"/>
        <v>44.5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26">
        <f t="shared" si="4"/>
        <v>0.717741935483871</v>
      </c>
      <c r="BB16">
        <v>10</v>
      </c>
      <c r="BC16">
        <v>10</v>
      </c>
      <c r="BD16">
        <v>10</v>
      </c>
      <c r="BE16">
        <v>10</v>
      </c>
      <c r="BF16">
        <v>15</v>
      </c>
      <c r="BL16" s="5">
        <f t="shared" si="5"/>
        <v>55</v>
      </c>
      <c r="BM16" s="19">
        <f t="shared" si="6"/>
        <v>0.55</v>
      </c>
      <c r="BN16">
        <v>4</v>
      </c>
      <c r="BO16">
        <v>0</v>
      </c>
      <c r="BP16">
        <v>4</v>
      </c>
      <c r="BQ16">
        <v>4</v>
      </c>
      <c r="BR16">
        <v>6</v>
      </c>
      <c r="BS16">
        <v>9</v>
      </c>
      <c r="BT16">
        <v>3</v>
      </c>
      <c r="BU16">
        <v>8</v>
      </c>
      <c r="BV16">
        <v>6</v>
      </c>
      <c r="BW16">
        <v>0</v>
      </c>
      <c r="BX16" s="5">
        <f t="shared" si="7"/>
        <v>44</v>
      </c>
      <c r="BY16" s="16">
        <f t="shared" si="8"/>
        <v>0.88</v>
      </c>
      <c r="CN16" s="59"/>
      <c r="CQ16" s="16">
        <f t="shared" si="9"/>
        <v>0</v>
      </c>
      <c r="CS16" s="16">
        <f t="shared" si="10"/>
        <v>0.6087096774193549</v>
      </c>
    </row>
    <row r="17" spans="1:97" ht="15">
      <c r="A17" t="s">
        <v>37</v>
      </c>
      <c r="B17" t="s">
        <v>64</v>
      </c>
      <c r="C17">
        <v>3</v>
      </c>
      <c r="D17">
        <v>2.5</v>
      </c>
      <c r="G17">
        <v>2</v>
      </c>
      <c r="H17">
        <v>2</v>
      </c>
      <c r="I17">
        <v>3</v>
      </c>
      <c r="J17">
        <v>4</v>
      </c>
      <c r="K17">
        <v>2.5</v>
      </c>
      <c r="L17">
        <v>1.5</v>
      </c>
      <c r="M17">
        <v>2</v>
      </c>
      <c r="N17">
        <v>3</v>
      </c>
      <c r="O17">
        <v>3</v>
      </c>
      <c r="P17">
        <v>3</v>
      </c>
      <c r="Q17">
        <v>2.5</v>
      </c>
      <c r="R17">
        <v>1.5</v>
      </c>
      <c r="S17">
        <v>1.5</v>
      </c>
      <c r="W17">
        <f t="shared" si="0"/>
        <v>37</v>
      </c>
      <c r="AA17">
        <f t="shared" si="1"/>
        <v>71</v>
      </c>
      <c r="AG17">
        <f t="shared" si="2"/>
        <v>0</v>
      </c>
      <c r="AH17">
        <f t="shared" si="3"/>
        <v>37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26">
        <f t="shared" si="4"/>
        <v>0.5967741935483871</v>
      </c>
      <c r="BE17">
        <v>3</v>
      </c>
      <c r="BL17" s="5">
        <f t="shared" si="5"/>
        <v>3</v>
      </c>
      <c r="BM17" s="19">
        <f t="shared" si="6"/>
        <v>0.03</v>
      </c>
      <c r="BX17" s="5">
        <f t="shared" si="7"/>
        <v>0</v>
      </c>
      <c r="BY17" s="16">
        <f t="shared" si="8"/>
        <v>0</v>
      </c>
      <c r="CN17" s="59"/>
      <c r="CQ17" s="16">
        <f t="shared" si="9"/>
        <v>0</v>
      </c>
      <c r="CS17" s="16">
        <f t="shared" si="10"/>
        <v>0.21637096774193548</v>
      </c>
    </row>
    <row r="18" spans="1:97" ht="15">
      <c r="A18" t="s">
        <v>38</v>
      </c>
      <c r="B18" t="s">
        <v>54</v>
      </c>
      <c r="C18">
        <v>1</v>
      </c>
      <c r="D18">
        <v>0.5</v>
      </c>
      <c r="E18">
        <v>1.5</v>
      </c>
      <c r="F18">
        <v>1</v>
      </c>
      <c r="G18">
        <v>3</v>
      </c>
      <c r="H18">
        <v>3</v>
      </c>
      <c r="I18">
        <v>2.5</v>
      </c>
      <c r="J18">
        <v>4</v>
      </c>
      <c r="K18">
        <v>2.5</v>
      </c>
      <c r="M18">
        <v>3</v>
      </c>
      <c r="O18">
        <v>2.5</v>
      </c>
      <c r="P18">
        <v>2</v>
      </c>
      <c r="Q18">
        <v>1.5</v>
      </c>
      <c r="R18">
        <v>3</v>
      </c>
      <c r="S18">
        <v>2</v>
      </c>
      <c r="T18">
        <v>3</v>
      </c>
      <c r="U18">
        <v>4</v>
      </c>
      <c r="V18">
        <v>1.5</v>
      </c>
      <c r="W18">
        <f t="shared" si="0"/>
        <v>41.5</v>
      </c>
      <c r="X18">
        <v>2.5</v>
      </c>
      <c r="Y18">
        <v>2.5</v>
      </c>
      <c r="Z18">
        <v>3</v>
      </c>
      <c r="AA18">
        <f t="shared" si="1"/>
        <v>90</v>
      </c>
      <c r="AD18">
        <v>6</v>
      </c>
      <c r="AG18">
        <f t="shared" si="2"/>
        <v>6</v>
      </c>
      <c r="AH18">
        <f t="shared" si="3"/>
        <v>47.5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26">
        <f t="shared" si="4"/>
        <v>0.7661290322580645</v>
      </c>
      <c r="BB18">
        <v>10</v>
      </c>
      <c r="BC18">
        <v>10</v>
      </c>
      <c r="BD18">
        <v>8</v>
      </c>
      <c r="BE18">
        <v>10</v>
      </c>
      <c r="BF18">
        <v>15</v>
      </c>
      <c r="BG18">
        <v>10</v>
      </c>
      <c r="BH18">
        <v>10</v>
      </c>
      <c r="BI18">
        <v>4</v>
      </c>
      <c r="BJ18">
        <v>4</v>
      </c>
      <c r="BK18">
        <v>4</v>
      </c>
      <c r="BL18" s="5">
        <f t="shared" si="5"/>
        <v>85</v>
      </c>
      <c r="BM18" s="19">
        <f t="shared" si="6"/>
        <v>0.85</v>
      </c>
      <c r="BN18">
        <v>5</v>
      </c>
      <c r="BO18">
        <v>0</v>
      </c>
      <c r="BP18">
        <v>2</v>
      </c>
      <c r="BQ18">
        <v>2</v>
      </c>
      <c r="BR18">
        <v>5</v>
      </c>
      <c r="BS18">
        <v>9</v>
      </c>
      <c r="BT18">
        <v>2</v>
      </c>
      <c r="BU18">
        <v>4</v>
      </c>
      <c r="BV18">
        <v>4</v>
      </c>
      <c r="BW18">
        <v>2</v>
      </c>
      <c r="BX18" s="5">
        <f t="shared" si="7"/>
        <v>35</v>
      </c>
      <c r="BY18" s="16">
        <f t="shared" si="8"/>
        <v>0.7</v>
      </c>
      <c r="CN18" s="59"/>
      <c r="CQ18" s="16">
        <f t="shared" si="9"/>
        <v>0</v>
      </c>
      <c r="CS18" s="16">
        <f t="shared" si="10"/>
        <v>0.6556451612903225</v>
      </c>
    </row>
    <row r="19" spans="1:97" ht="15">
      <c r="A19" t="s">
        <v>18</v>
      </c>
      <c r="B19" t="s">
        <v>48</v>
      </c>
      <c r="C19">
        <v>3</v>
      </c>
      <c r="D19">
        <v>1</v>
      </c>
      <c r="F19">
        <v>3</v>
      </c>
      <c r="G19">
        <v>2.5</v>
      </c>
      <c r="H19">
        <v>3</v>
      </c>
      <c r="I19">
        <v>3</v>
      </c>
      <c r="J19">
        <v>3</v>
      </c>
      <c r="K19">
        <v>3</v>
      </c>
      <c r="N19">
        <v>3</v>
      </c>
      <c r="O19">
        <v>3</v>
      </c>
      <c r="P19">
        <v>3</v>
      </c>
      <c r="Q19">
        <v>2</v>
      </c>
      <c r="R19">
        <v>2</v>
      </c>
      <c r="S19">
        <v>1.5</v>
      </c>
      <c r="T19">
        <v>2.5</v>
      </c>
      <c r="U19">
        <v>4</v>
      </c>
      <c r="V19">
        <v>1</v>
      </c>
      <c r="W19">
        <f t="shared" si="0"/>
        <v>43.5</v>
      </c>
      <c r="X19">
        <v>3</v>
      </c>
      <c r="Y19">
        <v>2.5</v>
      </c>
      <c r="Z19">
        <v>3</v>
      </c>
      <c r="AA19">
        <f t="shared" si="1"/>
        <v>92.5</v>
      </c>
      <c r="AD19">
        <v>1</v>
      </c>
      <c r="AG19">
        <f t="shared" si="2"/>
        <v>1</v>
      </c>
      <c r="AH19">
        <f t="shared" si="3"/>
        <v>44.5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26">
        <f t="shared" si="4"/>
        <v>0.717741935483871</v>
      </c>
      <c r="BC19">
        <v>6</v>
      </c>
      <c r="BD19">
        <v>8</v>
      </c>
      <c r="BE19">
        <v>7</v>
      </c>
      <c r="BG19">
        <v>10</v>
      </c>
      <c r="BH19">
        <v>6</v>
      </c>
      <c r="BL19" s="5">
        <f t="shared" si="5"/>
        <v>37</v>
      </c>
      <c r="BM19" s="19">
        <f t="shared" si="6"/>
        <v>0.37</v>
      </c>
      <c r="BN19">
        <v>5</v>
      </c>
      <c r="BO19">
        <v>0</v>
      </c>
      <c r="BP19">
        <v>0</v>
      </c>
      <c r="BQ19">
        <v>0</v>
      </c>
      <c r="BR19">
        <v>6</v>
      </c>
      <c r="BS19">
        <v>9</v>
      </c>
      <c r="BT19">
        <v>3</v>
      </c>
      <c r="BU19">
        <v>8</v>
      </c>
      <c r="BV19">
        <v>0</v>
      </c>
      <c r="BW19">
        <v>0</v>
      </c>
      <c r="BX19" s="5">
        <f t="shared" si="7"/>
        <v>31</v>
      </c>
      <c r="BY19" s="16">
        <f t="shared" si="8"/>
        <v>0.62</v>
      </c>
      <c r="CA19" s="22">
        <v>5</v>
      </c>
      <c r="CB19" s="22">
        <v>10</v>
      </c>
      <c r="CC19" s="22">
        <v>10</v>
      </c>
      <c r="CD19" s="22">
        <v>5</v>
      </c>
      <c r="CE19" s="22">
        <v>15</v>
      </c>
      <c r="CF19" s="22">
        <v>10</v>
      </c>
      <c r="CG19" s="22">
        <v>10</v>
      </c>
      <c r="CH19" s="22">
        <v>0</v>
      </c>
      <c r="CI19" s="22">
        <v>20</v>
      </c>
      <c r="CJ19" s="22">
        <v>10</v>
      </c>
      <c r="CN19" s="59">
        <v>95</v>
      </c>
      <c r="CQ19" s="16">
        <f t="shared" si="9"/>
        <v>0</v>
      </c>
      <c r="CS19" s="16">
        <f t="shared" si="10"/>
        <v>0.4987096774193549</v>
      </c>
    </row>
    <row r="20" spans="1:97" ht="15">
      <c r="A20" t="s">
        <v>40</v>
      </c>
      <c r="B20" t="s">
        <v>65</v>
      </c>
      <c r="C20">
        <v>2.5</v>
      </c>
      <c r="D20">
        <v>4</v>
      </c>
      <c r="E20">
        <v>3</v>
      </c>
      <c r="F20">
        <v>2.5</v>
      </c>
      <c r="G20">
        <v>3</v>
      </c>
      <c r="H20">
        <v>3</v>
      </c>
      <c r="I20">
        <v>3</v>
      </c>
      <c r="J20">
        <v>4</v>
      </c>
      <c r="K20">
        <v>2.5</v>
      </c>
      <c r="L20">
        <v>2.5</v>
      </c>
      <c r="M20">
        <v>3</v>
      </c>
      <c r="N20">
        <v>3</v>
      </c>
      <c r="O20">
        <v>3</v>
      </c>
      <c r="P20">
        <v>3</v>
      </c>
      <c r="Q20">
        <v>2</v>
      </c>
      <c r="R20">
        <v>2.5</v>
      </c>
      <c r="S20">
        <v>1.5</v>
      </c>
      <c r="T20">
        <v>1.5</v>
      </c>
      <c r="U20">
        <v>3.5</v>
      </c>
      <c r="V20">
        <v>0.5</v>
      </c>
      <c r="W20">
        <f t="shared" si="0"/>
        <v>53.5</v>
      </c>
      <c r="X20">
        <v>3</v>
      </c>
      <c r="Y20">
        <v>2.5</v>
      </c>
      <c r="Z20">
        <v>2.5</v>
      </c>
      <c r="AA20">
        <f t="shared" si="1"/>
        <v>112.5</v>
      </c>
      <c r="AG20">
        <f t="shared" si="2"/>
        <v>0</v>
      </c>
      <c r="AH20">
        <f t="shared" si="3"/>
        <v>53.5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26">
        <f t="shared" si="4"/>
        <v>0.8629032258064516</v>
      </c>
      <c r="BA20">
        <v>3</v>
      </c>
      <c r="BB20">
        <v>3</v>
      </c>
      <c r="BC20">
        <v>10</v>
      </c>
      <c r="BD20">
        <v>10</v>
      </c>
      <c r="BE20">
        <v>10</v>
      </c>
      <c r="BF20">
        <v>15</v>
      </c>
      <c r="BG20">
        <v>10</v>
      </c>
      <c r="BH20">
        <v>2</v>
      </c>
      <c r="BL20" s="5">
        <f t="shared" si="5"/>
        <v>63</v>
      </c>
      <c r="BM20" s="19">
        <f t="shared" si="6"/>
        <v>0.63</v>
      </c>
      <c r="BN20">
        <v>9</v>
      </c>
      <c r="BO20">
        <v>0</v>
      </c>
      <c r="BP20">
        <v>9</v>
      </c>
      <c r="BQ20">
        <v>4</v>
      </c>
      <c r="BR20">
        <v>6</v>
      </c>
      <c r="BS20">
        <v>9</v>
      </c>
      <c r="BT20">
        <v>5</v>
      </c>
      <c r="BU20">
        <v>7</v>
      </c>
      <c r="BV20">
        <v>3</v>
      </c>
      <c r="BW20">
        <v>0</v>
      </c>
      <c r="BX20" s="5">
        <f t="shared" si="7"/>
        <v>52</v>
      </c>
      <c r="BY20" s="16">
        <f t="shared" si="8"/>
        <v>1.04</v>
      </c>
      <c r="CN20" s="59"/>
      <c r="CQ20" s="16">
        <f t="shared" si="9"/>
        <v>0</v>
      </c>
      <c r="CS20" s="16">
        <f t="shared" si="10"/>
        <v>0.719516129032258</v>
      </c>
    </row>
    <row r="21" spans="1:97" ht="15">
      <c r="A21" t="s">
        <v>41</v>
      </c>
      <c r="B21" t="s">
        <v>45</v>
      </c>
      <c r="C21">
        <v>1.5</v>
      </c>
      <c r="D21">
        <v>1</v>
      </c>
      <c r="E21">
        <v>1.5</v>
      </c>
      <c r="F21">
        <v>3</v>
      </c>
      <c r="G21">
        <v>2</v>
      </c>
      <c r="H21">
        <v>1.5</v>
      </c>
      <c r="I21">
        <v>2</v>
      </c>
      <c r="J21">
        <v>3</v>
      </c>
      <c r="K21">
        <v>3</v>
      </c>
      <c r="L21">
        <v>2.5</v>
      </c>
      <c r="M21">
        <v>2.5</v>
      </c>
      <c r="N21">
        <v>2.5</v>
      </c>
      <c r="T21">
        <v>2</v>
      </c>
      <c r="U21">
        <v>3</v>
      </c>
      <c r="V21">
        <v>1</v>
      </c>
      <c r="W21">
        <f t="shared" si="0"/>
        <v>32</v>
      </c>
      <c r="X21">
        <v>3</v>
      </c>
      <c r="Y21">
        <v>2.5</v>
      </c>
      <c r="Z21">
        <v>2</v>
      </c>
      <c r="AA21">
        <f t="shared" si="1"/>
        <v>70</v>
      </c>
      <c r="AG21">
        <f t="shared" si="2"/>
        <v>0</v>
      </c>
      <c r="AH21">
        <f t="shared" si="3"/>
        <v>32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26">
        <f t="shared" si="4"/>
        <v>0.5161290322580645</v>
      </c>
      <c r="BA21">
        <v>10</v>
      </c>
      <c r="BB21">
        <v>10</v>
      </c>
      <c r="BC21">
        <v>6</v>
      </c>
      <c r="BD21">
        <v>8</v>
      </c>
      <c r="BE21">
        <v>4</v>
      </c>
      <c r="BF21">
        <v>2</v>
      </c>
      <c r="BG21">
        <v>10</v>
      </c>
      <c r="BH21">
        <v>5</v>
      </c>
      <c r="BL21" s="5">
        <f t="shared" si="5"/>
        <v>55</v>
      </c>
      <c r="BM21" s="19">
        <f t="shared" si="6"/>
        <v>0.55</v>
      </c>
      <c r="BN21">
        <v>3</v>
      </c>
      <c r="BO21">
        <v>1</v>
      </c>
      <c r="BP21">
        <v>0</v>
      </c>
      <c r="BQ21">
        <v>0</v>
      </c>
      <c r="BR21">
        <v>3</v>
      </c>
      <c r="BS21">
        <v>8</v>
      </c>
      <c r="BT21">
        <v>2</v>
      </c>
      <c r="BU21">
        <v>6</v>
      </c>
      <c r="BV21">
        <v>6</v>
      </c>
      <c r="BW21">
        <v>0</v>
      </c>
      <c r="BX21" s="5">
        <f t="shared" si="7"/>
        <v>29</v>
      </c>
      <c r="BY21" s="16">
        <f t="shared" si="8"/>
        <v>0.58</v>
      </c>
      <c r="CN21" s="59"/>
      <c r="CQ21" s="16">
        <f t="shared" si="9"/>
        <v>0</v>
      </c>
      <c r="CS21" s="16">
        <f t="shared" si="10"/>
        <v>0.46314516129032257</v>
      </c>
    </row>
    <row r="22" spans="1:97" ht="15">
      <c r="A22" t="s">
        <v>42</v>
      </c>
      <c r="B22" t="s">
        <v>66</v>
      </c>
      <c r="C22">
        <v>3</v>
      </c>
      <c r="D22">
        <v>3</v>
      </c>
      <c r="E22">
        <v>3</v>
      </c>
      <c r="F22">
        <v>2</v>
      </c>
      <c r="G22">
        <v>3</v>
      </c>
      <c r="H22">
        <v>1.5</v>
      </c>
      <c r="J22">
        <v>2</v>
      </c>
      <c r="O22">
        <v>3</v>
      </c>
      <c r="T22" s="1">
        <v>3</v>
      </c>
      <c r="U22" s="1">
        <v>2.5</v>
      </c>
      <c r="V22" s="1"/>
      <c r="W22">
        <f t="shared" si="0"/>
        <v>26</v>
      </c>
      <c r="X22" s="4">
        <v>3</v>
      </c>
      <c r="Y22" s="4">
        <v>2.5</v>
      </c>
      <c r="Z22" s="4">
        <v>3</v>
      </c>
      <c r="AA22">
        <f t="shared" si="1"/>
        <v>57.5</v>
      </c>
      <c r="AE22">
        <v>12</v>
      </c>
      <c r="AG22">
        <f t="shared" si="2"/>
        <v>12</v>
      </c>
      <c r="AH22">
        <f t="shared" si="3"/>
        <v>38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26">
        <f t="shared" si="4"/>
        <v>0.6129032258064516</v>
      </c>
      <c r="BB22">
        <v>10</v>
      </c>
      <c r="BC22">
        <v>10</v>
      </c>
      <c r="BD22">
        <v>9</v>
      </c>
      <c r="BE22">
        <v>9</v>
      </c>
      <c r="BG22">
        <v>10</v>
      </c>
      <c r="BH22">
        <v>10</v>
      </c>
      <c r="BL22" s="5">
        <f t="shared" si="5"/>
        <v>58</v>
      </c>
      <c r="BM22" s="19">
        <f t="shared" si="6"/>
        <v>0.58</v>
      </c>
      <c r="BN22">
        <v>9</v>
      </c>
      <c r="BO22">
        <v>3</v>
      </c>
      <c r="BP22">
        <v>4</v>
      </c>
      <c r="BQ22">
        <v>0</v>
      </c>
      <c r="BR22">
        <v>5</v>
      </c>
      <c r="BS22">
        <v>6</v>
      </c>
      <c r="BT22">
        <v>0</v>
      </c>
      <c r="BU22">
        <v>8</v>
      </c>
      <c r="BV22">
        <v>6</v>
      </c>
      <c r="BW22">
        <v>0</v>
      </c>
      <c r="BX22" s="5">
        <f t="shared" si="7"/>
        <v>41</v>
      </c>
      <c r="BY22" s="16">
        <f t="shared" si="8"/>
        <v>0.82</v>
      </c>
      <c r="CN22" s="59"/>
      <c r="CQ22" s="16">
        <f t="shared" si="9"/>
        <v>0</v>
      </c>
      <c r="CS22" s="16">
        <f t="shared" si="10"/>
        <v>0.564516129032258</v>
      </c>
    </row>
    <row r="23" spans="1:97" ht="15">
      <c r="A23" t="s">
        <v>58</v>
      </c>
      <c r="B23" t="s">
        <v>59</v>
      </c>
      <c r="C23">
        <v>2</v>
      </c>
      <c r="D23">
        <v>2</v>
      </c>
      <c r="E23">
        <v>1.5</v>
      </c>
      <c r="F23">
        <v>3</v>
      </c>
      <c r="K23">
        <v>3</v>
      </c>
      <c r="L23">
        <v>1.5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2</v>
      </c>
      <c r="T23">
        <v>3</v>
      </c>
      <c r="U23">
        <v>3.5</v>
      </c>
      <c r="V23">
        <v>2</v>
      </c>
      <c r="W23">
        <f t="shared" si="0"/>
        <v>41.5</v>
      </c>
      <c r="X23">
        <v>3</v>
      </c>
      <c r="Y23" s="4">
        <v>3</v>
      </c>
      <c r="Z23" s="4">
        <v>3</v>
      </c>
      <c r="AA23">
        <f t="shared" si="1"/>
        <v>90</v>
      </c>
      <c r="AC23">
        <v>2.5</v>
      </c>
      <c r="AG23">
        <f t="shared" si="2"/>
        <v>2.5</v>
      </c>
      <c r="AH23">
        <f t="shared" si="3"/>
        <v>44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26">
        <f t="shared" si="4"/>
        <v>0.7096774193548387</v>
      </c>
      <c r="BA23">
        <v>0</v>
      </c>
      <c r="BB23">
        <v>0</v>
      </c>
      <c r="BC23">
        <v>10</v>
      </c>
      <c r="BD23">
        <v>10</v>
      </c>
      <c r="BE23">
        <v>10</v>
      </c>
      <c r="BF23">
        <v>10</v>
      </c>
      <c r="BG23">
        <v>10</v>
      </c>
      <c r="BH23">
        <v>10</v>
      </c>
      <c r="BI23">
        <v>4</v>
      </c>
      <c r="BJ23">
        <v>2</v>
      </c>
      <c r="BK23">
        <v>0</v>
      </c>
      <c r="BL23" s="5">
        <f t="shared" si="5"/>
        <v>66</v>
      </c>
      <c r="BM23" s="19">
        <f t="shared" si="6"/>
        <v>0.66</v>
      </c>
      <c r="BN23">
        <v>9</v>
      </c>
      <c r="BO23">
        <v>3</v>
      </c>
      <c r="BP23">
        <v>2</v>
      </c>
      <c r="BQ23">
        <v>2</v>
      </c>
      <c r="BR23">
        <v>6</v>
      </c>
      <c r="BS23">
        <v>9</v>
      </c>
      <c r="BT23">
        <v>0</v>
      </c>
      <c r="BU23">
        <v>4</v>
      </c>
      <c r="BV23">
        <v>1</v>
      </c>
      <c r="BW23">
        <v>3</v>
      </c>
      <c r="BX23" s="5">
        <f t="shared" si="7"/>
        <v>39</v>
      </c>
      <c r="BY23" s="16">
        <f t="shared" si="8"/>
        <v>0.78</v>
      </c>
      <c r="CN23" s="59"/>
      <c r="CQ23" s="16">
        <f t="shared" si="9"/>
        <v>0</v>
      </c>
      <c r="CS23" s="16">
        <f t="shared" si="10"/>
        <v>0.6083870967741936</v>
      </c>
    </row>
    <row r="24" spans="1:94" s="24" customFormat="1" ht="15">
      <c r="A24" s="24" t="s">
        <v>83</v>
      </c>
      <c r="B24" s="24" t="s">
        <v>90</v>
      </c>
      <c r="C24" s="24">
        <v>3</v>
      </c>
      <c r="D24" s="24">
        <v>4</v>
      </c>
      <c r="E24" s="24">
        <v>3</v>
      </c>
      <c r="F24" s="24">
        <v>3</v>
      </c>
      <c r="G24" s="24">
        <v>3</v>
      </c>
      <c r="H24" s="24">
        <v>3</v>
      </c>
      <c r="I24" s="24">
        <v>3</v>
      </c>
      <c r="J24" s="24">
        <v>4</v>
      </c>
      <c r="K24" s="24">
        <v>3</v>
      </c>
      <c r="L24" s="24">
        <v>3</v>
      </c>
      <c r="M24" s="24">
        <v>3</v>
      </c>
      <c r="N24" s="24">
        <v>3</v>
      </c>
      <c r="O24" s="24">
        <v>3</v>
      </c>
      <c r="P24" s="24">
        <v>3</v>
      </c>
      <c r="Q24" s="24">
        <v>3</v>
      </c>
      <c r="R24" s="24">
        <v>3</v>
      </c>
      <c r="S24" s="24">
        <v>3</v>
      </c>
      <c r="T24" s="24">
        <v>3</v>
      </c>
      <c r="U24" s="24">
        <v>3</v>
      </c>
      <c r="V24" s="24">
        <v>3</v>
      </c>
      <c r="W24" s="24">
        <f t="shared" si="0"/>
        <v>62</v>
      </c>
      <c r="X24" s="61">
        <v>3</v>
      </c>
      <c r="Y24" s="61">
        <v>3</v>
      </c>
      <c r="Z24" s="61">
        <v>3</v>
      </c>
      <c r="AA24" s="61">
        <v>71</v>
      </c>
      <c r="BL24" s="24">
        <v>100</v>
      </c>
      <c r="BX24" s="24">
        <v>50</v>
      </c>
      <c r="BZ24" s="55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P24" s="24">
        <v>10</v>
      </c>
    </row>
  </sheetData>
  <sheetProtection/>
  <mergeCells count="18">
    <mergeCell ref="CP3:CQ3"/>
    <mergeCell ref="C3:F3"/>
    <mergeCell ref="G3:J3"/>
    <mergeCell ref="K3:N3"/>
    <mergeCell ref="AG3:AG4"/>
    <mergeCell ref="AH3:AH4"/>
    <mergeCell ref="AJ3:AN3"/>
    <mergeCell ref="AO3:AQ3"/>
    <mergeCell ref="O3:S3"/>
    <mergeCell ref="T3:V3"/>
    <mergeCell ref="AX3:AX4"/>
    <mergeCell ref="AY3:AY4"/>
    <mergeCell ref="W3:W4"/>
    <mergeCell ref="AB3:AE3"/>
    <mergeCell ref="AR3:AR4"/>
    <mergeCell ref="AS3:AV3"/>
    <mergeCell ref="X3:Z3"/>
    <mergeCell ref="AA3:A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90" zoomScaleNormal="90" zoomScalePageLayoutView="0" workbookViewId="0" topLeftCell="A1">
      <pane xSplit="2" ySplit="4" topLeftCell="A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M39" sqref="BM39"/>
    </sheetView>
  </sheetViews>
  <sheetFormatPr defaultColWidth="9.140625" defaultRowHeight="15"/>
  <cols>
    <col min="1" max="1" width="19.7109375" style="0" customWidth="1"/>
    <col min="2" max="2" width="10.421875" style="0" customWidth="1"/>
    <col min="3" max="3" width="5.57421875" style="0" customWidth="1"/>
    <col min="4" max="5" width="4.421875" style="0" customWidth="1"/>
    <col min="6" max="6" width="4.57421875" style="0" customWidth="1"/>
    <col min="7" max="8" width="4.140625" style="0" customWidth="1"/>
    <col min="9" max="9" width="3.8515625" style="0" customWidth="1"/>
    <col min="10" max="11" width="4.00390625" style="0" customWidth="1"/>
    <col min="12" max="12" width="4.421875" style="0" customWidth="1"/>
    <col min="13" max="13" width="4.00390625" style="0" customWidth="1"/>
    <col min="14" max="14" width="4.421875" style="0" customWidth="1"/>
    <col min="15" max="15" width="3.8515625" style="0" customWidth="1"/>
    <col min="16" max="16" width="4.28125" style="0" customWidth="1"/>
    <col min="17" max="17" width="4.00390625" style="0" customWidth="1"/>
    <col min="18" max="19" width="4.140625" style="0" customWidth="1"/>
    <col min="20" max="21" width="4.421875" style="0" customWidth="1"/>
    <col min="22" max="22" width="5.28125" style="0" customWidth="1"/>
    <col min="23" max="25" width="5.00390625" style="0" customWidth="1"/>
    <col min="26" max="26" width="6.7109375" style="0" customWidth="1"/>
    <col min="27" max="27" width="5.28125" style="0" customWidth="1"/>
    <col min="28" max="28" width="6.421875" style="0" customWidth="1"/>
    <col min="29" max="29" width="4.8515625" style="0" customWidth="1"/>
    <col min="30" max="30" width="8.28125" style="0" customWidth="1"/>
    <col min="31" max="31" width="9.140625" style="81" customWidth="1"/>
    <col min="32" max="32" width="5.57421875" style="0" customWidth="1"/>
    <col min="33" max="33" width="8.57421875" style="81" customWidth="1"/>
    <col min="34" max="34" width="4.00390625" style="0" customWidth="1"/>
    <col min="35" max="35" width="4.28125" style="0" customWidth="1"/>
    <col min="36" max="36" width="3.8515625" style="0" customWidth="1"/>
    <col min="37" max="37" width="4.00390625" style="0" customWidth="1"/>
    <col min="38" max="38" width="3.8515625" style="0" customWidth="1"/>
    <col min="39" max="39" width="4.00390625" style="0" customWidth="1"/>
    <col min="40" max="41" width="3.8515625" style="0" customWidth="1"/>
    <col min="42" max="42" width="3.140625" style="0" customWidth="1"/>
    <col min="43" max="43" width="3.8515625" style="0" customWidth="1"/>
    <col min="44" max="44" width="5.57421875" style="0" customWidth="1"/>
    <col min="45" max="45" width="9.00390625" style="81" customWidth="1"/>
    <col min="46" max="46" width="3.8515625" style="26" customWidth="1"/>
    <col min="47" max="47" width="3.8515625" style="22" customWidth="1"/>
    <col min="48" max="48" width="4.57421875" style="22" customWidth="1"/>
    <col min="49" max="49" width="4.140625" style="22" customWidth="1"/>
    <col min="50" max="50" width="4.421875" style="22" customWidth="1"/>
    <col min="51" max="51" width="4.00390625" style="22" customWidth="1"/>
    <col min="52" max="52" width="4.421875" style="22" customWidth="1"/>
    <col min="53" max="53" width="4.57421875" style="22" customWidth="1"/>
    <col min="54" max="54" width="4.140625" style="22" customWidth="1"/>
    <col min="55" max="55" width="4.7109375" style="22" customWidth="1"/>
    <col min="56" max="56" width="4.28125" style="22" customWidth="1"/>
    <col min="57" max="58" width="4.57421875" style="22" customWidth="1"/>
    <col min="59" max="59" width="9.8515625" style="22" customWidth="1"/>
    <col min="60" max="60" width="8.421875" style="22" customWidth="1"/>
    <col min="61" max="61" width="7.421875" style="16" bestFit="1" customWidth="1"/>
    <col min="62" max="62" width="5.7109375" style="22" customWidth="1"/>
    <col min="63" max="63" width="9.140625" style="16" customWidth="1"/>
    <col min="64" max="64" width="0.85546875" style="0" customWidth="1"/>
    <col min="65" max="65" width="9.7109375" style="16" customWidth="1"/>
  </cols>
  <sheetData>
    <row r="1" spans="1:66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Z1" s="27"/>
      <c r="AA1" s="27"/>
      <c r="AB1" s="27"/>
      <c r="AC1" s="27"/>
      <c r="AD1" s="27"/>
      <c r="AE1" s="76"/>
      <c r="AF1" s="27"/>
      <c r="AG1" s="76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76"/>
      <c r="AT1" s="4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8"/>
      <c r="BJ1" s="29"/>
      <c r="BK1" s="28"/>
      <c r="BL1" s="27"/>
      <c r="BM1" s="28"/>
      <c r="BN1" s="27"/>
    </row>
    <row r="2" spans="1:66" ht="15">
      <c r="A2" s="27"/>
      <c r="B2" s="30" t="s">
        <v>101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Z2" s="27"/>
      <c r="AA2" s="27"/>
      <c r="AB2" s="27"/>
      <c r="AC2" s="27"/>
      <c r="AD2" s="27"/>
      <c r="AE2" s="76"/>
      <c r="AF2" s="27"/>
      <c r="AG2" s="76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76"/>
      <c r="AT2" s="4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8"/>
      <c r="BJ2" s="29"/>
      <c r="BK2" s="28"/>
      <c r="BL2" s="27"/>
      <c r="BM2" s="28"/>
      <c r="BN2" s="27"/>
    </row>
    <row r="3" spans="1:66" ht="15" customHeight="1">
      <c r="A3" s="27"/>
      <c r="B3" s="27"/>
      <c r="C3" s="74" t="s">
        <v>84</v>
      </c>
      <c r="D3" s="74"/>
      <c r="E3" s="74"/>
      <c r="F3" s="74"/>
      <c r="G3" s="75" t="s">
        <v>85</v>
      </c>
      <c r="H3" s="75"/>
      <c r="I3" s="75"/>
      <c r="J3" s="75"/>
      <c r="K3" s="74" t="s">
        <v>91</v>
      </c>
      <c r="L3" s="74"/>
      <c r="M3" s="74"/>
      <c r="N3" s="74"/>
      <c r="O3" s="75" t="s">
        <v>126</v>
      </c>
      <c r="P3" s="75"/>
      <c r="Q3" s="75"/>
      <c r="R3" s="75"/>
      <c r="S3" s="75"/>
      <c r="T3" s="74" t="s">
        <v>127</v>
      </c>
      <c r="U3" s="74"/>
      <c r="V3" s="74"/>
      <c r="W3" s="68" t="s">
        <v>145</v>
      </c>
      <c r="X3" s="68"/>
      <c r="Y3" s="68"/>
      <c r="Z3" s="72" t="s">
        <v>44</v>
      </c>
      <c r="AA3" s="74" t="s">
        <v>95</v>
      </c>
      <c r="AB3" s="74"/>
      <c r="AC3" s="72" t="s">
        <v>44</v>
      </c>
      <c r="AD3" s="72" t="s">
        <v>96</v>
      </c>
      <c r="AE3" s="77" t="s">
        <v>132</v>
      </c>
      <c r="AF3" s="31" t="s">
        <v>130</v>
      </c>
      <c r="AG3" s="82" t="s">
        <v>133</v>
      </c>
      <c r="AH3" s="32"/>
      <c r="AI3" s="32" t="s">
        <v>114</v>
      </c>
      <c r="AJ3" s="32"/>
      <c r="AK3" s="32"/>
      <c r="AL3" s="32"/>
      <c r="AM3" s="32"/>
      <c r="AN3" s="32"/>
      <c r="AO3" s="32"/>
      <c r="AP3" s="32"/>
      <c r="AQ3" s="32"/>
      <c r="AR3" s="15" t="s">
        <v>125</v>
      </c>
      <c r="AS3" s="83" t="s">
        <v>134</v>
      </c>
      <c r="AT3" s="41"/>
      <c r="AU3" s="53"/>
      <c r="AV3" s="53" t="s">
        <v>138</v>
      </c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60" t="s">
        <v>139</v>
      </c>
      <c r="BH3" s="33" t="s">
        <v>131</v>
      </c>
      <c r="BI3" s="33"/>
      <c r="BJ3" s="71" t="s">
        <v>135</v>
      </c>
      <c r="BK3" s="71"/>
      <c r="BL3" s="34"/>
      <c r="BM3" s="35" t="s">
        <v>136</v>
      </c>
      <c r="BN3" s="27" t="s">
        <v>148</v>
      </c>
    </row>
    <row r="4" spans="1:66" ht="15" customHeight="1">
      <c r="A4" s="34"/>
      <c r="B4" s="34"/>
      <c r="C4" s="36">
        <v>2</v>
      </c>
      <c r="D4" s="36">
        <v>4</v>
      </c>
      <c r="E4" s="36">
        <v>6</v>
      </c>
      <c r="F4" s="36">
        <v>11</v>
      </c>
      <c r="G4" s="37">
        <v>4</v>
      </c>
      <c r="H4" s="37">
        <v>8</v>
      </c>
      <c r="I4" s="37">
        <v>10</v>
      </c>
      <c r="J4" s="37">
        <v>11</v>
      </c>
      <c r="K4" s="36">
        <v>1</v>
      </c>
      <c r="L4" s="36">
        <v>2</v>
      </c>
      <c r="M4" s="36">
        <v>4</v>
      </c>
      <c r="N4" s="36">
        <v>6</v>
      </c>
      <c r="O4" s="37">
        <v>3</v>
      </c>
      <c r="P4" s="37">
        <v>4</v>
      </c>
      <c r="Q4" s="37">
        <v>10</v>
      </c>
      <c r="R4" s="37">
        <v>11</v>
      </c>
      <c r="S4" s="38" t="s">
        <v>128</v>
      </c>
      <c r="T4" s="39">
        <v>1</v>
      </c>
      <c r="U4" s="39">
        <v>11</v>
      </c>
      <c r="V4" s="39">
        <v>12</v>
      </c>
      <c r="W4" s="8">
        <v>2</v>
      </c>
      <c r="X4" s="8">
        <v>5</v>
      </c>
      <c r="Y4" s="8">
        <v>10</v>
      </c>
      <c r="Z4" s="72"/>
      <c r="AA4" s="36" t="s">
        <v>93</v>
      </c>
      <c r="AB4" s="36" t="s">
        <v>94</v>
      </c>
      <c r="AC4" s="73"/>
      <c r="AD4" s="73"/>
      <c r="AE4" s="78" t="s">
        <v>131</v>
      </c>
      <c r="AF4" s="40"/>
      <c r="AG4" s="83" t="s">
        <v>131</v>
      </c>
      <c r="AH4" s="12" t="s">
        <v>115</v>
      </c>
      <c r="AI4" s="12" t="s">
        <v>116</v>
      </c>
      <c r="AJ4" s="12" t="s">
        <v>117</v>
      </c>
      <c r="AK4" s="12" t="s">
        <v>118</v>
      </c>
      <c r="AL4" s="12" t="s">
        <v>119</v>
      </c>
      <c r="AM4" s="12" t="s">
        <v>120</v>
      </c>
      <c r="AN4" s="12" t="s">
        <v>121</v>
      </c>
      <c r="AO4" s="12" t="s">
        <v>122</v>
      </c>
      <c r="AP4" s="12" t="s">
        <v>123</v>
      </c>
      <c r="AQ4" s="12" t="s">
        <v>124</v>
      </c>
      <c r="AR4" s="15"/>
      <c r="AS4" s="85" t="s">
        <v>131</v>
      </c>
      <c r="AT4" s="50"/>
      <c r="AU4" s="23" t="s">
        <v>115</v>
      </c>
      <c r="AV4" s="23" t="s">
        <v>116</v>
      </c>
      <c r="AW4" s="23" t="s">
        <v>117</v>
      </c>
      <c r="AX4" s="23" t="s">
        <v>118</v>
      </c>
      <c r="AY4" s="23" t="s">
        <v>140</v>
      </c>
      <c r="AZ4" s="23" t="s">
        <v>120</v>
      </c>
      <c r="BA4" s="23" t="s">
        <v>121</v>
      </c>
      <c r="BB4" s="23" t="s">
        <v>141</v>
      </c>
      <c r="BC4" s="23" t="s">
        <v>122</v>
      </c>
      <c r="BD4" s="23" t="s">
        <v>123</v>
      </c>
      <c r="BE4" s="23" t="s">
        <v>124</v>
      </c>
      <c r="BF4" s="23" t="s">
        <v>143</v>
      </c>
      <c r="BG4" s="23"/>
      <c r="BH4" s="23"/>
      <c r="BI4" s="21"/>
      <c r="BJ4" s="23" t="s">
        <v>137</v>
      </c>
      <c r="BK4" s="21" t="s">
        <v>131</v>
      </c>
      <c r="BL4" s="34"/>
      <c r="BM4" s="35"/>
      <c r="BN4" s="34"/>
    </row>
    <row r="5" spans="1:66" ht="15" customHeight="1">
      <c r="A5" s="34" t="s">
        <v>0</v>
      </c>
      <c r="B5" s="34" t="s">
        <v>63</v>
      </c>
      <c r="C5" s="34">
        <v>1.5</v>
      </c>
      <c r="D5" s="34">
        <v>2</v>
      </c>
      <c r="E5" s="34">
        <v>2</v>
      </c>
      <c r="F5" s="34">
        <v>3</v>
      </c>
      <c r="G5" s="34">
        <v>3</v>
      </c>
      <c r="H5" s="34">
        <v>0</v>
      </c>
      <c r="I5" s="34">
        <v>2</v>
      </c>
      <c r="J5" s="34">
        <v>2</v>
      </c>
      <c r="K5" s="34">
        <v>2</v>
      </c>
      <c r="L5" s="34">
        <v>1.5</v>
      </c>
      <c r="M5" s="34">
        <v>2</v>
      </c>
      <c r="N5" s="34">
        <v>2.5</v>
      </c>
      <c r="O5" s="34">
        <v>3</v>
      </c>
      <c r="P5" s="34">
        <v>3</v>
      </c>
      <c r="Q5" s="34">
        <v>3</v>
      </c>
      <c r="R5" s="34">
        <v>2.5</v>
      </c>
      <c r="S5" s="34">
        <v>3</v>
      </c>
      <c r="T5" s="34">
        <v>3</v>
      </c>
      <c r="U5" s="34">
        <v>3.5</v>
      </c>
      <c r="V5" s="34">
        <v>1</v>
      </c>
      <c r="W5">
        <v>2</v>
      </c>
      <c r="X5">
        <v>2.5</v>
      </c>
      <c r="Y5">
        <v>0.5</v>
      </c>
      <c r="Z5" s="34">
        <f>SUM(C5:Y5)</f>
        <v>50.5</v>
      </c>
      <c r="AA5" s="34"/>
      <c r="AB5" s="34"/>
      <c r="AC5" s="34">
        <f>SUM(AA5:AB5)</f>
        <v>0</v>
      </c>
      <c r="AD5" s="34">
        <f aca="true" t="shared" si="0" ref="AD5:AD30">SUM(Z5,AC5)</f>
        <v>50.5</v>
      </c>
      <c r="AE5" s="79">
        <f aca="true" t="shared" si="1" ref="AE5:AE30">AD5/Z$31</f>
        <v>0.7112676056338029</v>
      </c>
      <c r="AF5" s="5">
        <v>77</v>
      </c>
      <c r="AG5" s="84">
        <f aca="true" t="shared" si="2" ref="AG5:AG30">AF5/AF$31</f>
        <v>0.77</v>
      </c>
      <c r="AH5" s="34">
        <v>9</v>
      </c>
      <c r="AI5" s="34">
        <v>1</v>
      </c>
      <c r="AJ5" s="34">
        <v>4</v>
      </c>
      <c r="AK5" s="34">
        <v>4</v>
      </c>
      <c r="AL5" s="34">
        <v>6</v>
      </c>
      <c r="AM5" s="34">
        <v>9</v>
      </c>
      <c r="AN5" s="34">
        <v>0</v>
      </c>
      <c r="AO5" s="34">
        <v>8</v>
      </c>
      <c r="AP5" s="34">
        <v>5</v>
      </c>
      <c r="AQ5" s="34">
        <v>5</v>
      </c>
      <c r="AR5" s="5">
        <f>SUM(AH5:AQ5)</f>
        <v>51</v>
      </c>
      <c r="AS5" s="79">
        <f aca="true" t="shared" si="3" ref="AS5:AS30">AR5/AR$31</f>
        <v>1.02</v>
      </c>
      <c r="AT5" s="51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59"/>
      <c r="BH5" s="42"/>
      <c r="BI5" s="35"/>
      <c r="BJ5" s="42">
        <v>10</v>
      </c>
      <c r="BK5" s="35">
        <f aca="true" t="shared" si="4" ref="BK5:BK30">BJ5/BJ$31</f>
        <v>1</v>
      </c>
      <c r="BL5" s="34"/>
      <c r="BM5" s="35">
        <f>0.35*AE5+0.25*AG5+0.25*AS5+0.15*BK5</f>
        <v>0.8464436619718311</v>
      </c>
      <c r="BN5" s="34">
        <v>5</v>
      </c>
    </row>
    <row r="6" spans="1:66" ht="15">
      <c r="A6" s="34" t="s">
        <v>1</v>
      </c>
      <c r="B6" s="34" t="s">
        <v>46</v>
      </c>
      <c r="C6" s="34">
        <v>1.5</v>
      </c>
      <c r="D6" s="34"/>
      <c r="E6" s="34">
        <v>0.5</v>
      </c>
      <c r="F6" s="34">
        <v>3</v>
      </c>
      <c r="G6" s="34">
        <v>2</v>
      </c>
      <c r="H6" s="34">
        <v>1.5</v>
      </c>
      <c r="I6" s="34">
        <v>3</v>
      </c>
      <c r="J6" s="34">
        <v>1.5</v>
      </c>
      <c r="K6" s="34">
        <v>2.5</v>
      </c>
      <c r="L6" s="34">
        <v>2</v>
      </c>
      <c r="M6" s="34">
        <v>2</v>
      </c>
      <c r="N6" s="34">
        <v>1.5</v>
      </c>
      <c r="O6" s="34">
        <v>3</v>
      </c>
      <c r="P6" s="34"/>
      <c r="Q6" s="34">
        <v>3</v>
      </c>
      <c r="R6" s="34">
        <v>2.5</v>
      </c>
      <c r="S6" s="34">
        <v>2</v>
      </c>
      <c r="T6" s="34">
        <v>2</v>
      </c>
      <c r="U6" s="34">
        <v>2</v>
      </c>
      <c r="V6" s="34"/>
      <c r="W6">
        <v>3</v>
      </c>
      <c r="Y6">
        <v>3</v>
      </c>
      <c r="Z6" s="34">
        <f aca="true" t="shared" si="5" ref="Z6:Z31">SUM(C6:Y6)</f>
        <v>41.5</v>
      </c>
      <c r="AA6" s="34"/>
      <c r="AB6" s="34"/>
      <c r="AC6" s="34">
        <f aca="true" t="shared" si="6" ref="AC6:AC30">SUM(AA6:AB6)</f>
        <v>0</v>
      </c>
      <c r="AD6" s="34">
        <f t="shared" si="0"/>
        <v>41.5</v>
      </c>
      <c r="AE6" s="79">
        <f t="shared" si="1"/>
        <v>0.5845070422535211</v>
      </c>
      <c r="AF6" s="5">
        <v>63</v>
      </c>
      <c r="AG6" s="84">
        <f t="shared" si="2"/>
        <v>0.63</v>
      </c>
      <c r="AH6" s="34">
        <v>9</v>
      </c>
      <c r="AI6" s="34">
        <v>0</v>
      </c>
      <c r="AJ6" s="34">
        <v>9</v>
      </c>
      <c r="AK6" s="34">
        <v>0</v>
      </c>
      <c r="AL6" s="34">
        <v>6</v>
      </c>
      <c r="AM6" s="34">
        <v>5</v>
      </c>
      <c r="AN6" s="34">
        <v>0</v>
      </c>
      <c r="AO6" s="34">
        <v>8</v>
      </c>
      <c r="AP6" s="34">
        <v>3</v>
      </c>
      <c r="AQ6" s="34">
        <v>5</v>
      </c>
      <c r="AR6" s="5">
        <v>45</v>
      </c>
      <c r="AS6" s="79">
        <f t="shared" si="3"/>
        <v>0.9</v>
      </c>
      <c r="AT6" s="51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59"/>
      <c r="BH6" s="42"/>
      <c r="BI6" s="35"/>
      <c r="BJ6" s="42">
        <v>10</v>
      </c>
      <c r="BK6" s="35">
        <f t="shared" si="4"/>
        <v>1</v>
      </c>
      <c r="BL6" s="34"/>
      <c r="BM6" s="35">
        <f aca="true" t="shared" si="7" ref="BM6:BM30">0.35*AE6+0.25*AG6+0.25*AS6+0.15*BK6</f>
        <v>0.7370774647887324</v>
      </c>
      <c r="BN6" s="34">
        <v>4</v>
      </c>
    </row>
    <row r="7" spans="1:66" ht="15">
      <c r="A7" s="34" t="s">
        <v>2</v>
      </c>
      <c r="B7" s="34" t="s">
        <v>92</v>
      </c>
      <c r="C7" s="34"/>
      <c r="D7" s="34"/>
      <c r="E7" s="34"/>
      <c r="F7" s="34"/>
      <c r="G7" s="34"/>
      <c r="H7" s="34"/>
      <c r="I7" s="34"/>
      <c r="J7" s="34"/>
      <c r="K7" s="34">
        <v>3</v>
      </c>
      <c r="L7" s="34">
        <v>0.5</v>
      </c>
      <c r="M7" s="34">
        <v>1</v>
      </c>
      <c r="N7" s="34"/>
      <c r="O7" s="34"/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Z7" s="34">
        <f t="shared" si="5"/>
        <v>4.5</v>
      </c>
      <c r="AA7" s="34"/>
      <c r="AB7" s="34"/>
      <c r="AC7" s="34">
        <f t="shared" si="6"/>
        <v>0</v>
      </c>
      <c r="AD7" s="34">
        <f t="shared" si="0"/>
        <v>4.5</v>
      </c>
      <c r="AE7" s="79">
        <f t="shared" si="1"/>
        <v>0.06338028169014084</v>
      </c>
      <c r="AF7" s="5">
        <v>22</v>
      </c>
      <c r="AG7" s="84">
        <f t="shared" si="2"/>
        <v>0.22</v>
      </c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"/>
      <c r="AS7" s="79">
        <f t="shared" si="3"/>
        <v>0</v>
      </c>
      <c r="AT7" s="51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59"/>
      <c r="BH7" s="42"/>
      <c r="BI7" s="35"/>
      <c r="BJ7" s="42">
        <v>10</v>
      </c>
      <c r="BK7" s="35">
        <f t="shared" si="4"/>
        <v>1</v>
      </c>
      <c r="BL7" s="34"/>
      <c r="BM7" s="35">
        <f t="shared" si="7"/>
        <v>0.22718309859154928</v>
      </c>
      <c r="BN7" s="34">
        <v>1</v>
      </c>
    </row>
    <row r="8" spans="1:66" ht="15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Z8" s="34">
        <f t="shared" si="5"/>
        <v>0</v>
      </c>
      <c r="AA8" s="34"/>
      <c r="AB8" s="34"/>
      <c r="AC8" s="34">
        <f t="shared" si="6"/>
        <v>0</v>
      </c>
      <c r="AD8" s="34">
        <f t="shared" si="0"/>
        <v>0</v>
      </c>
      <c r="AE8" s="79">
        <f t="shared" si="1"/>
        <v>0</v>
      </c>
      <c r="AF8" s="5">
        <v>0</v>
      </c>
      <c r="AG8" s="84">
        <f t="shared" si="2"/>
        <v>0</v>
      </c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5"/>
      <c r="AS8" s="79">
        <f t="shared" si="3"/>
        <v>0</v>
      </c>
      <c r="AT8" s="51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59"/>
      <c r="BH8" s="42"/>
      <c r="BI8" s="35"/>
      <c r="BJ8" s="42">
        <v>0</v>
      </c>
      <c r="BK8" s="35">
        <f>BJ8/BJ$31</f>
        <v>0</v>
      </c>
      <c r="BL8" s="34"/>
      <c r="BM8" s="35">
        <f t="shared" si="7"/>
        <v>0</v>
      </c>
      <c r="BN8" s="34">
        <v>1</v>
      </c>
    </row>
    <row r="9" spans="1:66" ht="15">
      <c r="A9" s="34" t="s">
        <v>4</v>
      </c>
      <c r="B9" s="34" t="s">
        <v>88</v>
      </c>
      <c r="C9" s="34">
        <v>1.5</v>
      </c>
      <c r="D9" s="34">
        <v>2</v>
      </c>
      <c r="E9" s="34">
        <v>2.5</v>
      </c>
      <c r="F9" s="34">
        <v>3</v>
      </c>
      <c r="G9" s="34">
        <v>2</v>
      </c>
      <c r="H9" s="34">
        <v>1.5</v>
      </c>
      <c r="I9" s="34">
        <v>2</v>
      </c>
      <c r="J9" s="34">
        <v>2.5</v>
      </c>
      <c r="K9" s="34">
        <v>3</v>
      </c>
      <c r="L9" s="34">
        <v>2</v>
      </c>
      <c r="M9" s="34">
        <v>3</v>
      </c>
      <c r="N9" s="34">
        <v>1</v>
      </c>
      <c r="O9" s="34">
        <v>3</v>
      </c>
      <c r="P9" s="34">
        <v>3</v>
      </c>
      <c r="Q9" s="34">
        <v>3</v>
      </c>
      <c r="R9" s="34">
        <v>3</v>
      </c>
      <c r="S9" s="34">
        <v>1</v>
      </c>
      <c r="T9" s="34">
        <v>3</v>
      </c>
      <c r="U9" s="34">
        <v>4</v>
      </c>
      <c r="V9" s="34">
        <v>1.5</v>
      </c>
      <c r="W9">
        <v>2.5</v>
      </c>
      <c r="X9">
        <v>3</v>
      </c>
      <c r="Y9">
        <v>3</v>
      </c>
      <c r="Z9" s="34">
        <f t="shared" si="5"/>
        <v>56</v>
      </c>
      <c r="AA9" s="34">
        <v>3</v>
      </c>
      <c r="AB9" s="34"/>
      <c r="AC9" s="34">
        <f t="shared" si="6"/>
        <v>3</v>
      </c>
      <c r="AD9" s="34">
        <f t="shared" si="0"/>
        <v>59</v>
      </c>
      <c r="AE9" s="79">
        <f t="shared" si="1"/>
        <v>0.8309859154929577</v>
      </c>
      <c r="AF9" s="5">
        <v>57</v>
      </c>
      <c r="AG9" s="84">
        <f t="shared" si="2"/>
        <v>0.57</v>
      </c>
      <c r="AH9" s="34">
        <v>9</v>
      </c>
      <c r="AI9" s="34">
        <v>0</v>
      </c>
      <c r="AJ9" s="34">
        <v>0</v>
      </c>
      <c r="AK9" s="34">
        <v>0</v>
      </c>
      <c r="AL9" s="34">
        <v>6</v>
      </c>
      <c r="AM9" s="34">
        <v>6</v>
      </c>
      <c r="AN9" s="34">
        <v>3</v>
      </c>
      <c r="AO9" s="34">
        <v>8</v>
      </c>
      <c r="AP9" s="34">
        <v>0</v>
      </c>
      <c r="AQ9" s="34">
        <v>0</v>
      </c>
      <c r="AR9" s="5">
        <v>32</v>
      </c>
      <c r="AS9" s="79">
        <f t="shared" si="3"/>
        <v>0.64</v>
      </c>
      <c r="AT9" s="51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59"/>
      <c r="BH9" s="42"/>
      <c r="BI9" s="35"/>
      <c r="BJ9" s="42">
        <v>10</v>
      </c>
      <c r="BK9" s="35">
        <f>BJ9/BJ$31</f>
        <v>1</v>
      </c>
      <c r="BL9" s="34"/>
      <c r="BM9" s="35">
        <f t="shared" si="7"/>
        <v>0.7433450704225353</v>
      </c>
      <c r="BN9" s="34">
        <v>4</v>
      </c>
    </row>
    <row r="10" spans="1:66" ht="15">
      <c r="A10" s="34" t="s">
        <v>5</v>
      </c>
      <c r="B10" s="34" t="s">
        <v>74</v>
      </c>
      <c r="C10" s="34">
        <v>2</v>
      </c>
      <c r="D10" s="34">
        <v>2</v>
      </c>
      <c r="E10" s="34">
        <v>3</v>
      </c>
      <c r="F10" s="34">
        <v>3</v>
      </c>
      <c r="G10" s="34">
        <v>3</v>
      </c>
      <c r="H10" s="34">
        <v>2.5</v>
      </c>
      <c r="I10" s="34">
        <v>2.5</v>
      </c>
      <c r="J10" s="34">
        <v>2.5</v>
      </c>
      <c r="K10" s="34">
        <v>2.5</v>
      </c>
      <c r="L10" s="34">
        <v>2</v>
      </c>
      <c r="M10" s="34">
        <v>2.5</v>
      </c>
      <c r="N10" s="34">
        <v>3</v>
      </c>
      <c r="O10" s="34">
        <v>3</v>
      </c>
      <c r="P10" s="34">
        <v>1.5</v>
      </c>
      <c r="Q10" s="34">
        <v>3</v>
      </c>
      <c r="R10" s="34">
        <v>3</v>
      </c>
      <c r="S10" s="34">
        <v>3</v>
      </c>
      <c r="T10" s="34">
        <v>2</v>
      </c>
      <c r="U10" s="34">
        <v>3</v>
      </c>
      <c r="V10" s="34">
        <v>1</v>
      </c>
      <c r="W10">
        <v>2.5</v>
      </c>
      <c r="X10">
        <v>2.5</v>
      </c>
      <c r="Y10">
        <v>3</v>
      </c>
      <c r="Z10" s="34">
        <f t="shared" si="5"/>
        <v>58</v>
      </c>
      <c r="AA10" s="34">
        <v>0.5</v>
      </c>
      <c r="AB10" s="34"/>
      <c r="AC10" s="34">
        <f t="shared" si="6"/>
        <v>0.5</v>
      </c>
      <c r="AD10" s="34">
        <f t="shared" si="0"/>
        <v>58.5</v>
      </c>
      <c r="AE10" s="79">
        <f t="shared" si="1"/>
        <v>0.823943661971831</v>
      </c>
      <c r="AF10" s="5">
        <v>47</v>
      </c>
      <c r="AG10" s="84">
        <f t="shared" si="2"/>
        <v>0.47</v>
      </c>
      <c r="AH10" s="34">
        <v>7</v>
      </c>
      <c r="AI10" s="34">
        <v>0</v>
      </c>
      <c r="AJ10" s="34">
        <v>3</v>
      </c>
      <c r="AK10" s="34">
        <v>4</v>
      </c>
      <c r="AL10" s="34">
        <v>5</v>
      </c>
      <c r="AM10" s="34">
        <v>6</v>
      </c>
      <c r="AN10" s="34">
        <v>3</v>
      </c>
      <c r="AO10" s="34">
        <v>4</v>
      </c>
      <c r="AP10" s="34">
        <v>4</v>
      </c>
      <c r="AQ10" s="34">
        <v>1</v>
      </c>
      <c r="AR10" s="5">
        <v>37</v>
      </c>
      <c r="AS10" s="79">
        <f t="shared" si="3"/>
        <v>0.74</v>
      </c>
      <c r="AT10" s="51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59"/>
      <c r="BH10" s="42"/>
      <c r="BI10" s="35"/>
      <c r="BJ10" s="42">
        <v>10</v>
      </c>
      <c r="BK10" s="35">
        <f t="shared" si="4"/>
        <v>1</v>
      </c>
      <c r="BL10" s="34"/>
      <c r="BM10" s="35">
        <f t="shared" si="7"/>
        <v>0.7408802816901409</v>
      </c>
      <c r="BN10" s="34">
        <v>4</v>
      </c>
    </row>
    <row r="11" spans="1:66" ht="15">
      <c r="A11" s="34" t="s">
        <v>28</v>
      </c>
      <c r="B11" s="34" t="s">
        <v>57</v>
      </c>
      <c r="C11" s="34">
        <v>2.5</v>
      </c>
      <c r="D11" s="34">
        <v>3</v>
      </c>
      <c r="E11" s="34">
        <v>3</v>
      </c>
      <c r="F11" s="34">
        <v>1</v>
      </c>
      <c r="G11" s="34">
        <v>3</v>
      </c>
      <c r="H11" s="34">
        <v>2</v>
      </c>
      <c r="I11" s="34">
        <v>3</v>
      </c>
      <c r="J11" s="34">
        <v>1.5</v>
      </c>
      <c r="K11" s="43">
        <v>2.5</v>
      </c>
      <c r="L11" s="43">
        <v>2</v>
      </c>
      <c r="M11" s="34">
        <v>2.5</v>
      </c>
      <c r="N11" s="34">
        <v>3</v>
      </c>
      <c r="O11" s="34">
        <v>3</v>
      </c>
      <c r="P11" s="34"/>
      <c r="Q11" s="34">
        <v>2</v>
      </c>
      <c r="R11" s="34">
        <v>2</v>
      </c>
      <c r="S11" s="34">
        <v>3</v>
      </c>
      <c r="T11" s="34">
        <v>0</v>
      </c>
      <c r="U11" s="34">
        <v>3</v>
      </c>
      <c r="V11" s="34">
        <v>3</v>
      </c>
      <c r="W11" s="1">
        <v>2</v>
      </c>
      <c r="X11" s="1">
        <v>2</v>
      </c>
      <c r="Y11" s="1">
        <v>3</v>
      </c>
      <c r="Z11" s="34">
        <f t="shared" si="5"/>
        <v>52</v>
      </c>
      <c r="AA11" s="34"/>
      <c r="AB11" s="34"/>
      <c r="AC11" s="34">
        <f t="shared" si="6"/>
        <v>0</v>
      </c>
      <c r="AD11" s="34">
        <f t="shared" si="0"/>
        <v>52</v>
      </c>
      <c r="AE11" s="79">
        <f t="shared" si="1"/>
        <v>0.7323943661971831</v>
      </c>
      <c r="AF11" s="5">
        <v>76</v>
      </c>
      <c r="AG11" s="84">
        <f t="shared" si="2"/>
        <v>0.76</v>
      </c>
      <c r="AH11" s="34">
        <v>9</v>
      </c>
      <c r="AI11" s="34">
        <v>0</v>
      </c>
      <c r="AJ11" s="34">
        <v>2</v>
      </c>
      <c r="AK11" s="34">
        <v>0</v>
      </c>
      <c r="AL11" s="34">
        <v>6</v>
      </c>
      <c r="AM11" s="34">
        <v>9</v>
      </c>
      <c r="AN11" s="34">
        <v>5</v>
      </c>
      <c r="AO11" s="34">
        <v>7</v>
      </c>
      <c r="AP11" s="34">
        <v>0</v>
      </c>
      <c r="AQ11" s="34">
        <v>0</v>
      </c>
      <c r="AR11" s="5">
        <v>38</v>
      </c>
      <c r="AS11" s="79">
        <f t="shared" si="3"/>
        <v>0.76</v>
      </c>
      <c r="AT11" s="51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59"/>
      <c r="BH11" s="42"/>
      <c r="BI11" s="35"/>
      <c r="BJ11" s="42">
        <v>10</v>
      </c>
      <c r="BK11" s="35">
        <f t="shared" si="4"/>
        <v>1</v>
      </c>
      <c r="BL11" s="34"/>
      <c r="BM11" s="35">
        <f t="shared" si="7"/>
        <v>0.7863380281690141</v>
      </c>
      <c r="BN11" s="34">
        <v>4</v>
      </c>
    </row>
    <row r="12" spans="1:66" ht="15">
      <c r="A12" s="34" t="s">
        <v>6</v>
      </c>
      <c r="B12" s="34" t="s">
        <v>61</v>
      </c>
      <c r="C12" s="34">
        <v>2</v>
      </c>
      <c r="D12" s="34">
        <v>3</v>
      </c>
      <c r="E12" s="34">
        <v>3</v>
      </c>
      <c r="F12" s="34"/>
      <c r="G12" s="34">
        <v>2.5</v>
      </c>
      <c r="H12" s="34">
        <v>3</v>
      </c>
      <c r="I12" s="34">
        <v>3</v>
      </c>
      <c r="J12" s="34"/>
      <c r="K12" s="34">
        <v>3</v>
      </c>
      <c r="L12" s="43">
        <v>2</v>
      </c>
      <c r="M12" s="34">
        <v>1.5</v>
      </c>
      <c r="N12" s="34">
        <v>2.5</v>
      </c>
      <c r="O12" s="34">
        <v>3</v>
      </c>
      <c r="P12" s="34">
        <v>1.5</v>
      </c>
      <c r="Q12" s="34">
        <v>2</v>
      </c>
      <c r="R12" s="34">
        <v>3</v>
      </c>
      <c r="S12" s="34">
        <v>3</v>
      </c>
      <c r="T12" s="34">
        <v>3</v>
      </c>
      <c r="U12" s="34">
        <v>2</v>
      </c>
      <c r="V12" s="34"/>
      <c r="W12">
        <v>3</v>
      </c>
      <c r="X12">
        <v>2.5</v>
      </c>
      <c r="Y12">
        <v>3</v>
      </c>
      <c r="Z12" s="34">
        <f t="shared" si="5"/>
        <v>51.5</v>
      </c>
      <c r="AA12" s="34">
        <v>3</v>
      </c>
      <c r="AB12" s="34"/>
      <c r="AC12" s="34">
        <f t="shared" si="6"/>
        <v>3</v>
      </c>
      <c r="AD12" s="34">
        <f t="shared" si="0"/>
        <v>54.5</v>
      </c>
      <c r="AE12" s="79">
        <f t="shared" si="1"/>
        <v>0.7676056338028169</v>
      </c>
      <c r="AF12" s="5">
        <v>52</v>
      </c>
      <c r="AG12" s="84">
        <f t="shared" si="2"/>
        <v>0.52</v>
      </c>
      <c r="AH12" s="34">
        <v>4</v>
      </c>
      <c r="AI12" s="34">
        <v>0</v>
      </c>
      <c r="AJ12" s="34">
        <v>0</v>
      </c>
      <c r="AK12" s="34">
        <v>0</v>
      </c>
      <c r="AL12" s="34">
        <v>6</v>
      </c>
      <c r="AM12" s="34">
        <v>9</v>
      </c>
      <c r="AN12" s="34">
        <v>6</v>
      </c>
      <c r="AO12" s="34">
        <v>7</v>
      </c>
      <c r="AP12" s="34">
        <v>0</v>
      </c>
      <c r="AQ12" s="34">
        <v>0</v>
      </c>
      <c r="AR12" s="5">
        <v>32</v>
      </c>
      <c r="AS12" s="79">
        <f t="shared" si="3"/>
        <v>0.64</v>
      </c>
      <c r="AT12" s="51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59"/>
      <c r="BH12" s="42"/>
      <c r="BI12" s="35"/>
      <c r="BJ12" s="42">
        <v>10</v>
      </c>
      <c r="BK12" s="35">
        <f t="shared" si="4"/>
        <v>1</v>
      </c>
      <c r="BL12" s="34"/>
      <c r="BM12" s="35">
        <f t="shared" si="7"/>
        <v>0.7086619718309859</v>
      </c>
      <c r="BN12" s="34">
        <v>4</v>
      </c>
    </row>
    <row r="13" spans="1:66" ht="15">
      <c r="A13" s="34" t="s">
        <v>7</v>
      </c>
      <c r="B13" s="34" t="s">
        <v>70</v>
      </c>
      <c r="C13" s="34">
        <v>3</v>
      </c>
      <c r="D13" s="34"/>
      <c r="E13" s="34">
        <v>3</v>
      </c>
      <c r="F13" s="34"/>
      <c r="G13" s="34">
        <v>3</v>
      </c>
      <c r="H13" s="34">
        <v>3</v>
      </c>
      <c r="I13" s="34">
        <v>2.5</v>
      </c>
      <c r="J13" s="34">
        <v>4</v>
      </c>
      <c r="K13" s="34">
        <v>2.5</v>
      </c>
      <c r="L13" s="34"/>
      <c r="M13" s="34">
        <v>2.5</v>
      </c>
      <c r="N13" s="34">
        <v>3</v>
      </c>
      <c r="O13" s="34">
        <v>2.5</v>
      </c>
      <c r="P13" s="34">
        <v>2</v>
      </c>
      <c r="Q13" s="34">
        <v>1.5</v>
      </c>
      <c r="R13" s="34">
        <v>1.5</v>
      </c>
      <c r="S13" s="34">
        <v>3</v>
      </c>
      <c r="T13" s="34">
        <v>2</v>
      </c>
      <c r="U13" s="34">
        <v>2.5</v>
      </c>
      <c r="V13" s="34">
        <v>2</v>
      </c>
      <c r="Z13" s="34">
        <f t="shared" si="5"/>
        <v>43.5</v>
      </c>
      <c r="AA13" s="34"/>
      <c r="AB13" s="34"/>
      <c r="AC13" s="34">
        <f t="shared" si="6"/>
        <v>0</v>
      </c>
      <c r="AD13" s="34">
        <f t="shared" si="0"/>
        <v>43.5</v>
      </c>
      <c r="AE13" s="79">
        <f t="shared" si="1"/>
        <v>0.6126760563380281</v>
      </c>
      <c r="AF13" s="5">
        <v>7</v>
      </c>
      <c r="AG13" s="84">
        <f t="shared" si="2"/>
        <v>0.07</v>
      </c>
      <c r="AH13" s="34">
        <v>2</v>
      </c>
      <c r="AI13" s="34">
        <v>0</v>
      </c>
      <c r="AJ13" s="34">
        <v>0</v>
      </c>
      <c r="AK13" s="34">
        <v>0</v>
      </c>
      <c r="AL13" s="34">
        <v>6</v>
      </c>
      <c r="AM13" s="34">
        <v>7</v>
      </c>
      <c r="AN13" s="34">
        <v>0</v>
      </c>
      <c r="AO13" s="34">
        <v>0</v>
      </c>
      <c r="AP13" s="34">
        <v>0</v>
      </c>
      <c r="AQ13" s="34">
        <v>0</v>
      </c>
      <c r="AR13" s="5">
        <v>15</v>
      </c>
      <c r="AS13" s="79">
        <f t="shared" si="3"/>
        <v>0.3</v>
      </c>
      <c r="AT13" s="51"/>
      <c r="AU13" s="42">
        <v>10</v>
      </c>
      <c r="AV13" s="42">
        <v>0</v>
      </c>
      <c r="AW13" s="42">
        <v>0</v>
      </c>
      <c r="AX13" s="42">
        <v>0</v>
      </c>
      <c r="AY13" s="42">
        <v>10</v>
      </c>
      <c r="AZ13" s="42">
        <v>10</v>
      </c>
      <c r="BA13" s="42">
        <v>2</v>
      </c>
      <c r="BB13" s="42">
        <v>0</v>
      </c>
      <c r="BC13" s="42">
        <v>0</v>
      </c>
      <c r="BD13" s="42">
        <v>3</v>
      </c>
      <c r="BE13" s="42">
        <v>0</v>
      </c>
      <c r="BF13" s="42">
        <v>0</v>
      </c>
      <c r="BG13" s="59">
        <v>35</v>
      </c>
      <c r="BH13" s="42" t="s">
        <v>147</v>
      </c>
      <c r="BI13" s="35">
        <f>BG13/BG$31</f>
        <v>0.35</v>
      </c>
      <c r="BJ13" s="42">
        <v>10</v>
      </c>
      <c r="BK13" s="35">
        <f t="shared" si="4"/>
        <v>1</v>
      </c>
      <c r="BL13" s="34"/>
      <c r="BM13" s="35">
        <f t="shared" si="7"/>
        <v>0.4569366197183098</v>
      </c>
      <c r="BN13" s="34">
        <v>1</v>
      </c>
    </row>
    <row r="14" spans="1:66" ht="15">
      <c r="A14" s="34" t="s">
        <v>9</v>
      </c>
      <c r="B14" s="34" t="s">
        <v>87</v>
      </c>
      <c r="C14" s="34"/>
      <c r="D14" s="34"/>
      <c r="E14" s="34"/>
      <c r="F14" s="34"/>
      <c r="G14" s="34">
        <v>2</v>
      </c>
      <c r="H14" s="34">
        <v>3</v>
      </c>
      <c r="I14" s="34">
        <v>1.5</v>
      </c>
      <c r="J14" s="34">
        <v>4</v>
      </c>
      <c r="K14" s="34">
        <v>3</v>
      </c>
      <c r="L14" s="34">
        <v>2</v>
      </c>
      <c r="M14" s="34">
        <v>3</v>
      </c>
      <c r="N14" s="34">
        <v>3</v>
      </c>
      <c r="O14" s="34">
        <v>3</v>
      </c>
      <c r="P14" s="34">
        <v>2</v>
      </c>
      <c r="Q14" s="34">
        <v>3</v>
      </c>
      <c r="R14" s="34">
        <v>2.5</v>
      </c>
      <c r="S14" s="34">
        <v>3</v>
      </c>
      <c r="T14" s="34">
        <v>3</v>
      </c>
      <c r="U14" s="34">
        <v>4</v>
      </c>
      <c r="V14" s="34">
        <v>3</v>
      </c>
      <c r="W14">
        <v>3</v>
      </c>
      <c r="X14">
        <v>2.5</v>
      </c>
      <c r="Y14">
        <v>3</v>
      </c>
      <c r="Z14" s="34">
        <f t="shared" si="5"/>
        <v>53.5</v>
      </c>
      <c r="AA14" s="34">
        <v>3</v>
      </c>
      <c r="AB14" s="34"/>
      <c r="AC14" s="34">
        <f t="shared" si="6"/>
        <v>3</v>
      </c>
      <c r="AD14" s="34">
        <f t="shared" si="0"/>
        <v>56.5</v>
      </c>
      <c r="AE14" s="79">
        <f t="shared" si="1"/>
        <v>0.795774647887324</v>
      </c>
      <c r="AF14" s="5">
        <v>65</v>
      </c>
      <c r="AG14" s="84">
        <f t="shared" si="2"/>
        <v>0.65</v>
      </c>
      <c r="AH14" s="34">
        <v>9</v>
      </c>
      <c r="AI14" s="34">
        <v>0</v>
      </c>
      <c r="AJ14" s="34">
        <v>9</v>
      </c>
      <c r="AK14" s="34">
        <v>0</v>
      </c>
      <c r="AL14" s="34">
        <v>6</v>
      </c>
      <c r="AM14" s="34">
        <v>9</v>
      </c>
      <c r="AN14" s="34">
        <v>0</v>
      </c>
      <c r="AO14" s="34">
        <v>8</v>
      </c>
      <c r="AP14" s="34">
        <v>2</v>
      </c>
      <c r="AQ14" s="34">
        <v>0</v>
      </c>
      <c r="AR14" s="5">
        <v>43</v>
      </c>
      <c r="AS14" s="79">
        <f t="shared" si="3"/>
        <v>0.86</v>
      </c>
      <c r="AT14" s="51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59"/>
      <c r="BH14" s="42"/>
      <c r="BI14" s="35"/>
      <c r="BJ14" s="42">
        <v>10</v>
      </c>
      <c r="BK14" s="35">
        <f t="shared" si="4"/>
        <v>1</v>
      </c>
      <c r="BL14" s="34"/>
      <c r="BM14" s="35">
        <f t="shared" si="7"/>
        <v>0.8060211267605634</v>
      </c>
      <c r="BN14" s="34">
        <v>4</v>
      </c>
    </row>
    <row r="15" spans="1:66" ht="15">
      <c r="A15" s="34" t="s">
        <v>10</v>
      </c>
      <c r="B15" s="34" t="s">
        <v>73</v>
      </c>
      <c r="C15" s="34">
        <v>3</v>
      </c>
      <c r="D15" s="34">
        <v>2.5</v>
      </c>
      <c r="E15" s="34">
        <v>2</v>
      </c>
      <c r="F15" s="34">
        <v>1.5</v>
      </c>
      <c r="G15" s="34">
        <v>2</v>
      </c>
      <c r="H15" s="34">
        <v>3</v>
      </c>
      <c r="I15" s="34">
        <v>3</v>
      </c>
      <c r="J15" s="34">
        <v>3</v>
      </c>
      <c r="K15" s="34">
        <v>3</v>
      </c>
      <c r="L15" s="34">
        <v>2</v>
      </c>
      <c r="M15" s="34">
        <v>3</v>
      </c>
      <c r="N15" s="34">
        <v>2.5</v>
      </c>
      <c r="O15" s="34">
        <v>3</v>
      </c>
      <c r="P15" s="34">
        <v>2.5</v>
      </c>
      <c r="Q15" s="34">
        <v>3</v>
      </c>
      <c r="R15" s="34">
        <v>3</v>
      </c>
      <c r="S15" s="34">
        <v>3</v>
      </c>
      <c r="T15" s="34">
        <v>2</v>
      </c>
      <c r="U15" s="34">
        <v>4</v>
      </c>
      <c r="V15" s="34">
        <v>1.5</v>
      </c>
      <c r="W15">
        <v>2.5</v>
      </c>
      <c r="X15">
        <v>2.5</v>
      </c>
      <c r="Y15">
        <v>3</v>
      </c>
      <c r="Z15" s="34">
        <f t="shared" si="5"/>
        <v>60.5</v>
      </c>
      <c r="AA15" s="34"/>
      <c r="AB15" s="34"/>
      <c r="AC15" s="34">
        <f t="shared" si="6"/>
        <v>0</v>
      </c>
      <c r="AD15" s="34">
        <f t="shared" si="0"/>
        <v>60.5</v>
      </c>
      <c r="AE15" s="79">
        <f t="shared" si="1"/>
        <v>0.852112676056338</v>
      </c>
      <c r="AF15" s="5">
        <v>26</v>
      </c>
      <c r="AG15" s="84">
        <f t="shared" si="2"/>
        <v>0.26</v>
      </c>
      <c r="AH15" s="34">
        <v>4</v>
      </c>
      <c r="AI15" s="34">
        <v>1</v>
      </c>
      <c r="AJ15" s="34">
        <v>3</v>
      </c>
      <c r="AK15" s="34">
        <v>0</v>
      </c>
      <c r="AL15" s="34">
        <v>2</v>
      </c>
      <c r="AM15" s="34">
        <v>5</v>
      </c>
      <c r="AN15" s="34">
        <v>2</v>
      </c>
      <c r="AO15" s="34">
        <v>3</v>
      </c>
      <c r="AP15" s="34">
        <v>0</v>
      </c>
      <c r="AQ15" s="34">
        <v>0</v>
      </c>
      <c r="AR15" s="5">
        <v>20</v>
      </c>
      <c r="AS15" s="79">
        <f t="shared" si="3"/>
        <v>0.4</v>
      </c>
      <c r="AT15" s="51"/>
      <c r="AU15" s="42">
        <v>5</v>
      </c>
      <c r="AV15" s="42">
        <v>10</v>
      </c>
      <c r="AW15" s="42">
        <v>10</v>
      </c>
      <c r="AX15" s="42">
        <v>4</v>
      </c>
      <c r="AY15" s="42">
        <v>10</v>
      </c>
      <c r="AZ15" s="42">
        <v>5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59">
        <v>44</v>
      </c>
      <c r="BH15" s="42" t="s">
        <v>146</v>
      </c>
      <c r="BI15" s="35">
        <f>BG15/BG$31</f>
        <v>0.44</v>
      </c>
      <c r="BJ15" s="42">
        <v>0</v>
      </c>
      <c r="BK15" s="35">
        <f t="shared" si="4"/>
        <v>0</v>
      </c>
      <c r="BL15" s="34"/>
      <c r="BM15" s="35">
        <f t="shared" si="7"/>
        <v>0.46323943661971834</v>
      </c>
      <c r="BN15" s="34">
        <v>1</v>
      </c>
    </row>
    <row r="16" spans="1:66" ht="15">
      <c r="A16" s="34" t="s">
        <v>11</v>
      </c>
      <c r="B16" s="34" t="s">
        <v>62</v>
      </c>
      <c r="C16" s="34">
        <v>1.5</v>
      </c>
      <c r="D16" s="34">
        <v>1</v>
      </c>
      <c r="E16" s="34">
        <v>3</v>
      </c>
      <c r="F16" s="34">
        <v>2.5</v>
      </c>
      <c r="G16" s="34">
        <v>2.5</v>
      </c>
      <c r="H16" s="34">
        <v>1.5</v>
      </c>
      <c r="I16" s="34">
        <v>2</v>
      </c>
      <c r="J16" s="34">
        <v>1</v>
      </c>
      <c r="K16" s="34">
        <v>2</v>
      </c>
      <c r="L16" s="34">
        <v>1.5</v>
      </c>
      <c r="M16" s="34">
        <v>2.5</v>
      </c>
      <c r="N16" s="34">
        <v>2.5</v>
      </c>
      <c r="O16" s="34">
        <v>3</v>
      </c>
      <c r="P16" s="34">
        <v>1.5</v>
      </c>
      <c r="Q16" s="34">
        <v>3</v>
      </c>
      <c r="R16" s="34">
        <v>3</v>
      </c>
      <c r="S16" s="34">
        <v>2.5</v>
      </c>
      <c r="T16" s="34">
        <v>2</v>
      </c>
      <c r="U16" s="34">
        <v>3</v>
      </c>
      <c r="V16" s="34">
        <v>2.5</v>
      </c>
      <c r="W16">
        <v>3</v>
      </c>
      <c r="Y16">
        <v>2.5</v>
      </c>
      <c r="Z16" s="34">
        <f t="shared" si="5"/>
        <v>49.5</v>
      </c>
      <c r="AA16" s="34">
        <v>3</v>
      </c>
      <c r="AB16" s="34"/>
      <c r="AC16" s="34">
        <f t="shared" si="6"/>
        <v>3</v>
      </c>
      <c r="AD16" s="34">
        <f t="shared" si="0"/>
        <v>52.5</v>
      </c>
      <c r="AE16" s="79">
        <f t="shared" si="1"/>
        <v>0.7394366197183099</v>
      </c>
      <c r="AF16" s="5">
        <v>69</v>
      </c>
      <c r="AG16" s="84">
        <f t="shared" si="2"/>
        <v>0.69</v>
      </c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5"/>
      <c r="AS16" s="79">
        <f t="shared" si="3"/>
        <v>0</v>
      </c>
      <c r="AT16" s="51"/>
      <c r="AU16" s="42">
        <v>10</v>
      </c>
      <c r="AV16" s="42">
        <v>0</v>
      </c>
      <c r="AW16" s="42">
        <v>0</v>
      </c>
      <c r="AX16" s="42">
        <v>0</v>
      </c>
      <c r="AY16" s="42">
        <v>10</v>
      </c>
      <c r="AZ16" s="42">
        <v>0</v>
      </c>
      <c r="BA16" s="42">
        <v>0</v>
      </c>
      <c r="BB16" s="42">
        <v>0</v>
      </c>
      <c r="BC16" s="42">
        <v>10</v>
      </c>
      <c r="BD16" s="42">
        <v>2</v>
      </c>
      <c r="BE16" s="42">
        <v>0</v>
      </c>
      <c r="BF16" s="42">
        <v>0</v>
      </c>
      <c r="BG16" s="59">
        <v>32</v>
      </c>
      <c r="BH16" s="42" t="s">
        <v>147</v>
      </c>
      <c r="BI16" s="35">
        <f>BG16/BG$31</f>
        <v>0.32</v>
      </c>
      <c r="BJ16" s="42">
        <v>0</v>
      </c>
      <c r="BK16" s="35">
        <f t="shared" si="4"/>
        <v>0</v>
      </c>
      <c r="BL16" s="34"/>
      <c r="BM16" s="35">
        <f t="shared" si="7"/>
        <v>0.4313028169014084</v>
      </c>
      <c r="BN16" s="34">
        <v>1</v>
      </c>
    </row>
    <row r="17" spans="1:66" ht="15">
      <c r="A17" s="34" t="s">
        <v>12</v>
      </c>
      <c r="B17" s="34" t="s">
        <v>86</v>
      </c>
      <c r="C17" s="34"/>
      <c r="D17" s="34"/>
      <c r="E17" s="34"/>
      <c r="F17" s="34"/>
      <c r="G17" s="34">
        <v>3</v>
      </c>
      <c r="H17" s="34">
        <v>3</v>
      </c>
      <c r="I17" s="34">
        <v>3</v>
      </c>
      <c r="J17" s="34">
        <v>4</v>
      </c>
      <c r="K17" s="34">
        <v>2.5</v>
      </c>
      <c r="L17" s="34"/>
      <c r="M17" s="34">
        <v>1.5</v>
      </c>
      <c r="N17" s="34">
        <v>3</v>
      </c>
      <c r="O17" s="34">
        <v>3</v>
      </c>
      <c r="P17" s="34">
        <v>3</v>
      </c>
      <c r="Q17" s="34">
        <v>2.5</v>
      </c>
      <c r="R17" s="34">
        <v>3</v>
      </c>
      <c r="S17" s="34">
        <v>3</v>
      </c>
      <c r="T17" s="34"/>
      <c r="U17" s="34"/>
      <c r="V17" s="34"/>
      <c r="W17" s="4">
        <v>3</v>
      </c>
      <c r="X17" s="4">
        <v>2.5</v>
      </c>
      <c r="Y17" s="4">
        <v>3</v>
      </c>
      <c r="Z17" s="34">
        <f t="shared" si="5"/>
        <v>43</v>
      </c>
      <c r="AA17" s="34"/>
      <c r="AB17" s="34"/>
      <c r="AC17" s="34">
        <f t="shared" si="6"/>
        <v>0</v>
      </c>
      <c r="AD17" s="34">
        <f t="shared" si="0"/>
        <v>43</v>
      </c>
      <c r="AE17" s="79">
        <f t="shared" si="1"/>
        <v>0.6056338028169014</v>
      </c>
      <c r="AF17" s="5">
        <v>43</v>
      </c>
      <c r="AG17" s="84">
        <f t="shared" si="2"/>
        <v>0.43</v>
      </c>
      <c r="AH17" s="34">
        <v>2</v>
      </c>
      <c r="AI17" s="34">
        <v>0</v>
      </c>
      <c r="AJ17" s="34">
        <v>0</v>
      </c>
      <c r="AK17" s="34">
        <v>0</v>
      </c>
      <c r="AL17" s="34">
        <v>5</v>
      </c>
      <c r="AM17" s="34">
        <v>6</v>
      </c>
      <c r="AN17" s="34">
        <v>0</v>
      </c>
      <c r="AO17" s="34">
        <v>8</v>
      </c>
      <c r="AP17" s="34">
        <v>0</v>
      </c>
      <c r="AQ17" s="34">
        <v>0</v>
      </c>
      <c r="AR17" s="5">
        <v>21</v>
      </c>
      <c r="AS17" s="79">
        <f t="shared" si="3"/>
        <v>0.42</v>
      </c>
      <c r="AT17" s="51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59"/>
      <c r="BH17" s="42"/>
      <c r="BI17" s="35"/>
      <c r="BJ17" s="42">
        <v>10</v>
      </c>
      <c r="BK17" s="35">
        <f t="shared" si="4"/>
        <v>1</v>
      </c>
      <c r="BL17" s="34"/>
      <c r="BM17" s="35">
        <f t="shared" si="7"/>
        <v>0.5744718309859155</v>
      </c>
      <c r="BN17" s="34">
        <v>3</v>
      </c>
    </row>
    <row r="18" spans="1:66" ht="15">
      <c r="A18" s="34" t="s">
        <v>13</v>
      </c>
      <c r="B18" s="34" t="s">
        <v>53</v>
      </c>
      <c r="C18" s="34">
        <v>3</v>
      </c>
      <c r="D18" s="34">
        <v>0.5</v>
      </c>
      <c r="E18" s="34">
        <v>3</v>
      </c>
      <c r="F18" s="34">
        <v>3</v>
      </c>
      <c r="G18" s="34">
        <v>3</v>
      </c>
      <c r="H18" s="34">
        <v>3</v>
      </c>
      <c r="I18" s="34">
        <v>3</v>
      </c>
      <c r="J18" s="34">
        <v>4</v>
      </c>
      <c r="K18" s="34">
        <v>2.5</v>
      </c>
      <c r="L18" s="34"/>
      <c r="M18" s="34">
        <v>3</v>
      </c>
      <c r="N18" s="34"/>
      <c r="O18" s="34">
        <v>3</v>
      </c>
      <c r="P18" s="34">
        <v>2</v>
      </c>
      <c r="Q18" s="34">
        <v>2</v>
      </c>
      <c r="R18" s="34">
        <v>3</v>
      </c>
      <c r="S18" s="34">
        <v>2.5</v>
      </c>
      <c r="T18" s="34">
        <v>2</v>
      </c>
      <c r="U18" s="34">
        <v>4</v>
      </c>
      <c r="V18" s="34">
        <v>2.5</v>
      </c>
      <c r="W18" s="4">
        <v>2.5</v>
      </c>
      <c r="X18" s="4">
        <v>2.5</v>
      </c>
      <c r="Y18" s="4">
        <v>3</v>
      </c>
      <c r="Z18" s="34">
        <f t="shared" si="5"/>
        <v>57</v>
      </c>
      <c r="AA18" s="34"/>
      <c r="AB18" s="34">
        <v>6</v>
      </c>
      <c r="AC18" s="34">
        <f t="shared" si="6"/>
        <v>6</v>
      </c>
      <c r="AD18" s="34">
        <f t="shared" si="0"/>
        <v>63</v>
      </c>
      <c r="AE18" s="79">
        <f t="shared" si="1"/>
        <v>0.8873239436619719</v>
      </c>
      <c r="AF18" s="5">
        <v>58</v>
      </c>
      <c r="AG18" s="84">
        <f t="shared" si="2"/>
        <v>0.58</v>
      </c>
      <c r="AH18" s="34">
        <v>9</v>
      </c>
      <c r="AI18" s="34">
        <v>0</v>
      </c>
      <c r="AJ18" s="34">
        <v>3</v>
      </c>
      <c r="AK18" s="34">
        <v>0</v>
      </c>
      <c r="AL18" s="34">
        <v>6</v>
      </c>
      <c r="AM18" s="34">
        <v>9</v>
      </c>
      <c r="AN18" s="34">
        <v>3</v>
      </c>
      <c r="AO18" s="34">
        <v>6</v>
      </c>
      <c r="AP18" s="34">
        <v>3</v>
      </c>
      <c r="AQ18" s="34">
        <v>0</v>
      </c>
      <c r="AR18" s="5">
        <v>39</v>
      </c>
      <c r="AS18" s="79">
        <f t="shared" si="3"/>
        <v>0.78</v>
      </c>
      <c r="AT18" s="51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59"/>
      <c r="BH18" s="42"/>
      <c r="BI18" s="35"/>
      <c r="BJ18" s="42">
        <v>10</v>
      </c>
      <c r="BK18" s="35">
        <f t="shared" si="4"/>
        <v>1</v>
      </c>
      <c r="BL18" s="34"/>
      <c r="BM18" s="35">
        <f t="shared" si="7"/>
        <v>0.8005633802816902</v>
      </c>
      <c r="BN18" s="34">
        <v>4</v>
      </c>
    </row>
    <row r="19" spans="1:66" ht="15">
      <c r="A19" s="34" t="s">
        <v>14</v>
      </c>
      <c r="B19" s="34" t="s">
        <v>80</v>
      </c>
      <c r="C19" s="34">
        <v>3</v>
      </c>
      <c r="D19" s="34">
        <v>4</v>
      </c>
      <c r="E19" s="34">
        <v>3</v>
      </c>
      <c r="F19" s="34">
        <v>3</v>
      </c>
      <c r="G19" s="34">
        <v>2</v>
      </c>
      <c r="H19" s="34">
        <v>2</v>
      </c>
      <c r="I19" s="34">
        <v>2.5</v>
      </c>
      <c r="J19" s="34">
        <v>2</v>
      </c>
      <c r="K19" s="34">
        <v>2.5</v>
      </c>
      <c r="L19" s="34">
        <v>2</v>
      </c>
      <c r="M19" s="34">
        <v>3</v>
      </c>
      <c r="N19" s="34">
        <v>3</v>
      </c>
      <c r="O19" s="34">
        <v>3</v>
      </c>
      <c r="P19" s="34"/>
      <c r="Q19" s="34">
        <v>3</v>
      </c>
      <c r="R19" s="34">
        <v>3</v>
      </c>
      <c r="S19" s="34"/>
      <c r="T19" s="34">
        <v>2</v>
      </c>
      <c r="U19" s="34">
        <v>3.5</v>
      </c>
      <c r="V19" s="34">
        <v>2.5</v>
      </c>
      <c r="Z19" s="34">
        <f t="shared" si="5"/>
        <v>49</v>
      </c>
      <c r="AA19" s="34"/>
      <c r="AB19" s="34"/>
      <c r="AC19" s="34">
        <f t="shared" si="6"/>
        <v>0</v>
      </c>
      <c r="AD19" s="34">
        <f t="shared" si="0"/>
        <v>49</v>
      </c>
      <c r="AE19" s="79">
        <f t="shared" si="1"/>
        <v>0.6901408450704225</v>
      </c>
      <c r="AF19" s="5">
        <v>24</v>
      </c>
      <c r="AG19" s="84">
        <f t="shared" si="2"/>
        <v>0.24</v>
      </c>
      <c r="AH19" s="34">
        <v>2</v>
      </c>
      <c r="AI19" s="34">
        <v>0</v>
      </c>
      <c r="AJ19" s="34">
        <v>0</v>
      </c>
      <c r="AK19" s="34">
        <v>0</v>
      </c>
      <c r="AL19" s="34">
        <v>2</v>
      </c>
      <c r="AM19" s="34">
        <v>3</v>
      </c>
      <c r="AN19" s="34">
        <v>0</v>
      </c>
      <c r="AO19" s="34">
        <v>8</v>
      </c>
      <c r="AP19" s="34">
        <v>0</v>
      </c>
      <c r="AQ19" s="34">
        <v>0</v>
      </c>
      <c r="AR19" s="5">
        <v>15</v>
      </c>
      <c r="AS19" s="79">
        <f t="shared" si="3"/>
        <v>0.3</v>
      </c>
      <c r="AT19" s="51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59"/>
      <c r="BH19" s="42"/>
      <c r="BI19" s="35"/>
      <c r="BJ19" s="42">
        <v>10</v>
      </c>
      <c r="BK19" s="35">
        <f t="shared" si="4"/>
        <v>1</v>
      </c>
      <c r="BL19" s="34"/>
      <c r="BM19" s="35">
        <f t="shared" si="7"/>
        <v>0.5265492957746478</v>
      </c>
      <c r="BN19" s="34">
        <v>2</v>
      </c>
    </row>
    <row r="20" spans="1:66" ht="15">
      <c r="A20" s="34" t="s">
        <v>15</v>
      </c>
      <c r="B20" s="34" t="s">
        <v>75</v>
      </c>
      <c r="C20" s="34">
        <v>2</v>
      </c>
      <c r="D20" s="34">
        <v>3.5</v>
      </c>
      <c r="E20" s="34">
        <v>3</v>
      </c>
      <c r="F20" s="34">
        <v>1.5</v>
      </c>
      <c r="G20" s="34">
        <v>2</v>
      </c>
      <c r="H20" s="34">
        <v>3</v>
      </c>
      <c r="I20" s="34">
        <v>3</v>
      </c>
      <c r="J20" s="34">
        <v>4</v>
      </c>
      <c r="K20" s="34">
        <v>3</v>
      </c>
      <c r="L20" s="34">
        <v>2.5</v>
      </c>
      <c r="M20" s="34">
        <v>3</v>
      </c>
      <c r="N20" s="34">
        <v>3</v>
      </c>
      <c r="O20" s="34"/>
      <c r="P20" s="34"/>
      <c r="Q20" s="34"/>
      <c r="R20" s="34"/>
      <c r="S20" s="34"/>
      <c r="T20" s="34"/>
      <c r="U20" s="34"/>
      <c r="V20" s="34"/>
      <c r="Z20" s="34">
        <f t="shared" si="5"/>
        <v>33.5</v>
      </c>
      <c r="AA20" s="34">
        <v>3</v>
      </c>
      <c r="AB20" s="34"/>
      <c r="AC20" s="34">
        <f t="shared" si="6"/>
        <v>3</v>
      </c>
      <c r="AD20" s="34">
        <f t="shared" si="0"/>
        <v>36.5</v>
      </c>
      <c r="AE20" s="79">
        <f t="shared" si="1"/>
        <v>0.5140845070422535</v>
      </c>
      <c r="AF20" s="5">
        <v>5</v>
      </c>
      <c r="AG20" s="84">
        <f t="shared" si="2"/>
        <v>0.05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5"/>
      <c r="AS20" s="79">
        <f t="shared" si="3"/>
        <v>0</v>
      </c>
      <c r="AT20" s="51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59"/>
      <c r="BH20" s="42"/>
      <c r="BI20" s="35"/>
      <c r="BJ20" s="42">
        <v>10</v>
      </c>
      <c r="BK20" s="35">
        <f t="shared" si="4"/>
        <v>1</v>
      </c>
      <c r="BL20" s="34"/>
      <c r="BM20" s="35">
        <f t="shared" si="7"/>
        <v>0.34242957746478875</v>
      </c>
      <c r="BN20" s="34">
        <v>1</v>
      </c>
    </row>
    <row r="21" spans="1:66" ht="15">
      <c r="A21" s="34" t="s">
        <v>16</v>
      </c>
      <c r="B21" s="34" t="s">
        <v>72</v>
      </c>
      <c r="C21" s="34">
        <v>3</v>
      </c>
      <c r="D21" s="34">
        <v>3</v>
      </c>
      <c r="E21" s="34">
        <v>3</v>
      </c>
      <c r="F21" s="34">
        <v>3</v>
      </c>
      <c r="G21" s="34">
        <v>3</v>
      </c>
      <c r="H21" s="34">
        <v>2.5</v>
      </c>
      <c r="I21" s="34">
        <v>2.5</v>
      </c>
      <c r="J21" s="34">
        <v>2.5</v>
      </c>
      <c r="K21" s="34">
        <v>2</v>
      </c>
      <c r="L21" s="34">
        <v>2</v>
      </c>
      <c r="M21" s="34">
        <v>2.5</v>
      </c>
      <c r="N21" s="34">
        <v>2.5</v>
      </c>
      <c r="O21" s="34">
        <v>3</v>
      </c>
      <c r="P21" s="34">
        <v>1.5</v>
      </c>
      <c r="Q21" s="34">
        <v>3</v>
      </c>
      <c r="R21" s="34">
        <v>3</v>
      </c>
      <c r="S21" s="34">
        <v>3</v>
      </c>
      <c r="T21" s="34">
        <v>2</v>
      </c>
      <c r="U21" s="34">
        <v>3</v>
      </c>
      <c r="V21" s="34">
        <v>1</v>
      </c>
      <c r="W21">
        <v>2.5</v>
      </c>
      <c r="X21">
        <v>2.5</v>
      </c>
      <c r="Y21">
        <v>3</v>
      </c>
      <c r="Z21" s="34">
        <f t="shared" si="5"/>
        <v>59</v>
      </c>
      <c r="AA21" s="34"/>
      <c r="AB21" s="34"/>
      <c r="AC21" s="34">
        <f t="shared" si="6"/>
        <v>0</v>
      </c>
      <c r="AD21" s="34">
        <f t="shared" si="0"/>
        <v>59</v>
      </c>
      <c r="AE21" s="79">
        <f t="shared" si="1"/>
        <v>0.8309859154929577</v>
      </c>
      <c r="AF21" s="5">
        <v>65</v>
      </c>
      <c r="AG21" s="84">
        <f t="shared" si="2"/>
        <v>0.65</v>
      </c>
      <c r="AH21" s="34">
        <v>9</v>
      </c>
      <c r="AI21" s="34">
        <v>0</v>
      </c>
      <c r="AJ21" s="34">
        <v>2</v>
      </c>
      <c r="AK21" s="34">
        <v>4</v>
      </c>
      <c r="AL21" s="34">
        <v>6</v>
      </c>
      <c r="AM21" s="34">
        <v>4</v>
      </c>
      <c r="AN21" s="34">
        <v>0</v>
      </c>
      <c r="AO21" s="34">
        <v>8</v>
      </c>
      <c r="AP21" s="34">
        <v>4</v>
      </c>
      <c r="AQ21" s="34">
        <v>0</v>
      </c>
      <c r="AR21" s="5">
        <v>37</v>
      </c>
      <c r="AS21" s="79">
        <f t="shared" si="3"/>
        <v>0.74</v>
      </c>
      <c r="AT21" s="51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59"/>
      <c r="BH21" s="42"/>
      <c r="BI21" s="35"/>
      <c r="BJ21" s="42">
        <v>10</v>
      </c>
      <c r="BK21" s="35">
        <f t="shared" si="4"/>
        <v>1</v>
      </c>
      <c r="BL21" s="34"/>
      <c r="BM21" s="35">
        <f t="shared" si="7"/>
        <v>0.7883450704225353</v>
      </c>
      <c r="BN21" s="34">
        <v>4</v>
      </c>
    </row>
    <row r="22" spans="1:66" ht="15">
      <c r="A22" s="34" t="s">
        <v>39</v>
      </c>
      <c r="B22" s="34" t="s">
        <v>81</v>
      </c>
      <c r="C22" s="34">
        <v>3</v>
      </c>
      <c r="D22" s="34">
        <v>3</v>
      </c>
      <c r="E22" s="34">
        <v>1.5</v>
      </c>
      <c r="F22" s="34">
        <v>1</v>
      </c>
      <c r="G22" s="34">
        <v>3</v>
      </c>
      <c r="H22" s="34">
        <v>1.5</v>
      </c>
      <c r="I22" s="34">
        <v>3</v>
      </c>
      <c r="J22" s="34">
        <v>2</v>
      </c>
      <c r="K22" s="44">
        <v>2.5</v>
      </c>
      <c r="L22" s="44">
        <v>1.5</v>
      </c>
      <c r="M22" s="44">
        <v>3</v>
      </c>
      <c r="N22" s="44">
        <v>3</v>
      </c>
      <c r="O22" s="45">
        <v>1.5</v>
      </c>
      <c r="P22" s="45"/>
      <c r="Q22" s="45">
        <v>3</v>
      </c>
      <c r="R22" s="45">
        <v>3</v>
      </c>
      <c r="S22" s="45">
        <v>1.5</v>
      </c>
      <c r="T22" s="45">
        <v>3</v>
      </c>
      <c r="U22" s="45">
        <v>2.5</v>
      </c>
      <c r="V22" s="45">
        <v>2.5</v>
      </c>
      <c r="W22" s="4">
        <v>3</v>
      </c>
      <c r="X22" s="4">
        <v>3</v>
      </c>
      <c r="Y22" s="4">
        <v>3</v>
      </c>
      <c r="Z22" s="34">
        <f t="shared" si="5"/>
        <v>54</v>
      </c>
      <c r="AA22" s="44">
        <v>3</v>
      </c>
      <c r="AB22" s="34"/>
      <c r="AC22" s="34">
        <f t="shared" si="6"/>
        <v>3</v>
      </c>
      <c r="AD22" s="34">
        <f t="shared" si="0"/>
        <v>57</v>
      </c>
      <c r="AE22" s="79">
        <f t="shared" si="1"/>
        <v>0.8028169014084507</v>
      </c>
      <c r="AF22" s="5">
        <v>50</v>
      </c>
      <c r="AG22" s="84">
        <f t="shared" si="2"/>
        <v>0.5</v>
      </c>
      <c r="AH22" s="34">
        <v>8</v>
      </c>
      <c r="AI22" s="34">
        <v>0</v>
      </c>
      <c r="AJ22" s="34">
        <v>6</v>
      </c>
      <c r="AK22" s="34">
        <v>0</v>
      </c>
      <c r="AL22" s="34">
        <v>5</v>
      </c>
      <c r="AM22" s="34">
        <v>7</v>
      </c>
      <c r="AN22" s="34">
        <v>3</v>
      </c>
      <c r="AO22" s="34">
        <v>8</v>
      </c>
      <c r="AP22" s="34">
        <v>3</v>
      </c>
      <c r="AQ22" s="34">
        <v>5</v>
      </c>
      <c r="AR22" s="5">
        <v>45</v>
      </c>
      <c r="AS22" s="79">
        <f t="shared" si="3"/>
        <v>0.9</v>
      </c>
      <c r="AT22" s="51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59"/>
      <c r="BH22" s="42"/>
      <c r="BI22" s="35"/>
      <c r="BJ22" s="42">
        <v>10</v>
      </c>
      <c r="BK22" s="35">
        <f t="shared" si="4"/>
        <v>1</v>
      </c>
      <c r="BL22" s="34"/>
      <c r="BM22" s="35">
        <f t="shared" si="7"/>
        <v>0.7809859154929578</v>
      </c>
      <c r="BN22" s="34">
        <v>4</v>
      </c>
    </row>
    <row r="23" spans="1:66" ht="15">
      <c r="A23" s="34" t="s">
        <v>17</v>
      </c>
      <c r="B23" s="34" t="s">
        <v>60</v>
      </c>
      <c r="C23" s="34">
        <v>2</v>
      </c>
      <c r="D23" s="34">
        <v>0</v>
      </c>
      <c r="E23" s="34">
        <v>1</v>
      </c>
      <c r="F23" s="34">
        <v>3</v>
      </c>
      <c r="G23" s="34">
        <v>2</v>
      </c>
      <c r="H23" s="34">
        <v>2</v>
      </c>
      <c r="I23" s="34">
        <v>1.5</v>
      </c>
      <c r="J23" s="34">
        <v>1.5</v>
      </c>
      <c r="K23" s="34">
        <v>2.5</v>
      </c>
      <c r="L23" s="34">
        <v>2</v>
      </c>
      <c r="M23" s="34">
        <v>2</v>
      </c>
      <c r="N23" s="34">
        <v>2.5</v>
      </c>
      <c r="O23" s="34">
        <v>3</v>
      </c>
      <c r="P23" s="34">
        <v>2</v>
      </c>
      <c r="Q23" s="34">
        <v>2</v>
      </c>
      <c r="R23" s="34">
        <v>1.5</v>
      </c>
      <c r="S23" s="34"/>
      <c r="T23" s="45">
        <v>2</v>
      </c>
      <c r="U23" s="45">
        <v>2</v>
      </c>
      <c r="V23" s="45">
        <v>0</v>
      </c>
      <c r="W23" s="4">
        <v>2.5</v>
      </c>
      <c r="X23" s="4">
        <v>2.5</v>
      </c>
      <c r="Y23" s="4">
        <v>2.5</v>
      </c>
      <c r="Z23" s="34">
        <f t="shared" si="5"/>
        <v>42</v>
      </c>
      <c r="AA23" s="34"/>
      <c r="AB23" s="34"/>
      <c r="AC23" s="34">
        <f>SUM(AA23:AB23)</f>
        <v>0</v>
      </c>
      <c r="AD23" s="34">
        <f t="shared" si="0"/>
        <v>42</v>
      </c>
      <c r="AE23" s="79">
        <f t="shared" si="1"/>
        <v>0.5915492957746479</v>
      </c>
      <c r="AF23" s="5">
        <v>38</v>
      </c>
      <c r="AG23" s="84">
        <f t="shared" si="2"/>
        <v>0.38</v>
      </c>
      <c r="AH23" s="34">
        <v>4</v>
      </c>
      <c r="AI23" s="34">
        <v>1</v>
      </c>
      <c r="AJ23" s="34">
        <v>3</v>
      </c>
      <c r="AK23" s="34">
        <v>0</v>
      </c>
      <c r="AL23" s="34">
        <v>6</v>
      </c>
      <c r="AM23" s="34">
        <v>9</v>
      </c>
      <c r="AN23" s="34">
        <v>0</v>
      </c>
      <c r="AO23" s="34">
        <v>4</v>
      </c>
      <c r="AP23" s="34">
        <v>0</v>
      </c>
      <c r="AQ23" s="34">
        <v>5</v>
      </c>
      <c r="AR23" s="5">
        <v>32</v>
      </c>
      <c r="AS23" s="79">
        <f t="shared" si="3"/>
        <v>0.64</v>
      </c>
      <c r="AT23" s="51"/>
      <c r="AU23" s="42">
        <v>5</v>
      </c>
      <c r="AV23" s="42">
        <v>5</v>
      </c>
      <c r="AW23" s="42">
        <v>10</v>
      </c>
      <c r="AX23" s="42">
        <v>10</v>
      </c>
      <c r="AY23" s="42">
        <v>0</v>
      </c>
      <c r="AZ23" s="42">
        <v>10</v>
      </c>
      <c r="BA23" s="42">
        <v>5</v>
      </c>
      <c r="BB23" s="42">
        <v>0</v>
      </c>
      <c r="BC23" s="42">
        <v>20</v>
      </c>
      <c r="BD23" s="42">
        <v>10</v>
      </c>
      <c r="BE23" s="42">
        <v>5</v>
      </c>
      <c r="BF23" s="42">
        <v>10</v>
      </c>
      <c r="BG23" s="59">
        <v>90</v>
      </c>
      <c r="BH23" s="42" t="s">
        <v>146</v>
      </c>
      <c r="BI23" s="35">
        <f>BG23/BG$31</f>
        <v>0.9</v>
      </c>
      <c r="BJ23" s="42">
        <v>10</v>
      </c>
      <c r="BK23" s="35">
        <f t="shared" si="4"/>
        <v>1</v>
      </c>
      <c r="BL23" s="34"/>
      <c r="BM23" s="35">
        <f>0.35*AE23+0.25*BI23+0.25*AS23+0.15*BK23</f>
        <v>0.7420422535211267</v>
      </c>
      <c r="BN23" s="34">
        <v>4</v>
      </c>
    </row>
    <row r="24" spans="1:66" ht="15">
      <c r="A24" s="34" t="s">
        <v>19</v>
      </c>
      <c r="B24" s="34" t="s">
        <v>55</v>
      </c>
      <c r="C24" s="34">
        <v>2</v>
      </c>
      <c r="D24" s="34">
        <v>1</v>
      </c>
      <c r="E24" s="34">
        <v>2.5</v>
      </c>
      <c r="F24" s="34">
        <v>3</v>
      </c>
      <c r="G24" s="34">
        <v>2.5</v>
      </c>
      <c r="H24" s="34">
        <v>1.5</v>
      </c>
      <c r="I24" s="34">
        <v>2</v>
      </c>
      <c r="J24" s="34">
        <v>0.5</v>
      </c>
      <c r="K24" s="34">
        <v>2.5</v>
      </c>
      <c r="L24" s="34">
        <v>2</v>
      </c>
      <c r="M24" s="34">
        <v>2.5</v>
      </c>
      <c r="N24" s="34">
        <v>2</v>
      </c>
      <c r="O24" s="34">
        <v>3</v>
      </c>
      <c r="P24" s="34"/>
      <c r="Q24" s="34">
        <v>3</v>
      </c>
      <c r="R24" s="34">
        <v>3</v>
      </c>
      <c r="S24" s="34">
        <v>2.5</v>
      </c>
      <c r="T24" s="34">
        <v>2</v>
      </c>
      <c r="U24" s="34">
        <v>2.5</v>
      </c>
      <c r="V24" s="34">
        <v>1</v>
      </c>
      <c r="W24" s="4">
        <v>3</v>
      </c>
      <c r="X24" s="4">
        <v>3</v>
      </c>
      <c r="Y24" s="4">
        <v>2.5</v>
      </c>
      <c r="Z24" s="34">
        <f t="shared" si="5"/>
        <v>49.5</v>
      </c>
      <c r="AA24" s="34">
        <v>1.5</v>
      </c>
      <c r="AB24" s="34"/>
      <c r="AC24" s="34">
        <f t="shared" si="6"/>
        <v>1.5</v>
      </c>
      <c r="AD24" s="34">
        <f t="shared" si="0"/>
        <v>51</v>
      </c>
      <c r="AE24" s="79">
        <f t="shared" si="1"/>
        <v>0.7183098591549296</v>
      </c>
      <c r="AF24" s="5">
        <v>27</v>
      </c>
      <c r="AG24" s="84">
        <f t="shared" si="2"/>
        <v>0.27</v>
      </c>
      <c r="AH24" s="34">
        <v>3</v>
      </c>
      <c r="AI24" s="34">
        <v>0</v>
      </c>
      <c r="AJ24" s="34">
        <v>2</v>
      </c>
      <c r="AK24" s="34">
        <v>1</v>
      </c>
      <c r="AL24" s="34">
        <v>2</v>
      </c>
      <c r="AM24" s="34">
        <v>9</v>
      </c>
      <c r="AN24" s="34">
        <v>4</v>
      </c>
      <c r="AO24" s="34">
        <v>3</v>
      </c>
      <c r="AP24" s="34">
        <v>3</v>
      </c>
      <c r="AQ24" s="34">
        <v>3</v>
      </c>
      <c r="AR24" s="5">
        <v>30</v>
      </c>
      <c r="AS24" s="79">
        <f t="shared" si="3"/>
        <v>0.6</v>
      </c>
      <c r="AT24" s="51"/>
      <c r="AU24" s="42">
        <v>5</v>
      </c>
      <c r="AV24" s="42">
        <v>5</v>
      </c>
      <c r="AW24" s="42">
        <v>10</v>
      </c>
      <c r="AX24" s="42">
        <v>0</v>
      </c>
      <c r="AY24" s="42">
        <v>10</v>
      </c>
      <c r="AZ24" s="42">
        <v>10</v>
      </c>
      <c r="BA24" s="42">
        <v>0</v>
      </c>
      <c r="BB24" s="42">
        <v>20</v>
      </c>
      <c r="BC24" s="42">
        <v>0</v>
      </c>
      <c r="BD24" s="42">
        <v>0</v>
      </c>
      <c r="BE24" s="42">
        <v>0</v>
      </c>
      <c r="BF24" s="42">
        <v>0</v>
      </c>
      <c r="BG24" s="59">
        <v>70</v>
      </c>
      <c r="BH24" s="42" t="s">
        <v>146</v>
      </c>
      <c r="BI24" s="35">
        <f>BG24/BG$31</f>
        <v>0.7</v>
      </c>
      <c r="BJ24" s="42">
        <v>10</v>
      </c>
      <c r="BK24" s="35">
        <f t="shared" si="4"/>
        <v>1</v>
      </c>
      <c r="BL24" s="34"/>
      <c r="BM24" s="35">
        <f>0.35*AE24+0.25*BI24+0.25*AS24+0.15*BK24</f>
        <v>0.7264084507042253</v>
      </c>
      <c r="BN24" s="34">
        <v>4</v>
      </c>
    </row>
    <row r="25" spans="1:66" ht="15">
      <c r="A25" s="34" t="s">
        <v>20</v>
      </c>
      <c r="B25" s="34" t="s">
        <v>52</v>
      </c>
      <c r="C25" s="34">
        <v>1.5</v>
      </c>
      <c r="D25" s="34">
        <v>1</v>
      </c>
      <c r="E25" s="34">
        <v>3</v>
      </c>
      <c r="F25" s="34">
        <v>1</v>
      </c>
      <c r="G25" s="34">
        <v>3</v>
      </c>
      <c r="H25" s="34">
        <v>0.5</v>
      </c>
      <c r="I25" s="34">
        <v>1</v>
      </c>
      <c r="J25" s="34">
        <v>1</v>
      </c>
      <c r="K25" s="34">
        <v>2</v>
      </c>
      <c r="L25" s="34">
        <v>1.5</v>
      </c>
      <c r="M25" s="34">
        <v>3</v>
      </c>
      <c r="N25" s="34">
        <v>2</v>
      </c>
      <c r="O25" s="34">
        <v>3</v>
      </c>
      <c r="P25" s="34">
        <v>3</v>
      </c>
      <c r="Q25" s="34">
        <v>3</v>
      </c>
      <c r="R25" s="34">
        <v>2.5</v>
      </c>
      <c r="S25" s="34">
        <v>1.5</v>
      </c>
      <c r="T25" s="34">
        <v>1</v>
      </c>
      <c r="U25" s="34">
        <v>3.5</v>
      </c>
      <c r="V25" s="34">
        <v>2.5</v>
      </c>
      <c r="W25">
        <v>2.5</v>
      </c>
      <c r="X25">
        <v>3</v>
      </c>
      <c r="Y25">
        <v>2.5</v>
      </c>
      <c r="Z25" s="34">
        <f t="shared" si="5"/>
        <v>48.5</v>
      </c>
      <c r="AA25" s="34">
        <v>0.5</v>
      </c>
      <c r="AB25" s="34"/>
      <c r="AC25" s="34">
        <f t="shared" si="6"/>
        <v>0.5</v>
      </c>
      <c r="AD25" s="34">
        <f t="shared" si="0"/>
        <v>49</v>
      </c>
      <c r="AE25" s="79">
        <f t="shared" si="1"/>
        <v>0.6901408450704225</v>
      </c>
      <c r="AF25" s="5">
        <v>83</v>
      </c>
      <c r="AG25" s="84">
        <f t="shared" si="2"/>
        <v>0.83</v>
      </c>
      <c r="AH25" s="34">
        <v>7</v>
      </c>
      <c r="AI25" s="34">
        <v>0</v>
      </c>
      <c r="AJ25" s="34">
        <v>8</v>
      </c>
      <c r="AK25" s="34">
        <v>0</v>
      </c>
      <c r="AL25" s="34">
        <v>1</v>
      </c>
      <c r="AM25" s="34">
        <v>6</v>
      </c>
      <c r="AN25" s="34">
        <v>4</v>
      </c>
      <c r="AO25" s="34">
        <v>7</v>
      </c>
      <c r="AP25" s="34">
        <v>0</v>
      </c>
      <c r="AQ25" s="34">
        <v>0</v>
      </c>
      <c r="AR25" s="5">
        <v>33</v>
      </c>
      <c r="AS25" s="79">
        <f t="shared" si="3"/>
        <v>0.66</v>
      </c>
      <c r="AT25" s="51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59"/>
      <c r="BH25" s="42"/>
      <c r="BI25" s="35"/>
      <c r="BJ25" s="42">
        <v>10</v>
      </c>
      <c r="BK25" s="35">
        <f t="shared" si="4"/>
        <v>1</v>
      </c>
      <c r="BL25" s="34"/>
      <c r="BM25" s="35">
        <f t="shared" si="7"/>
        <v>0.7640492957746479</v>
      </c>
      <c r="BN25" s="34">
        <v>4</v>
      </c>
    </row>
    <row r="26" spans="1:66" ht="15">
      <c r="A26" s="34" t="s">
        <v>21</v>
      </c>
      <c r="B26" s="34" t="s">
        <v>78</v>
      </c>
      <c r="C26" s="34">
        <v>3</v>
      </c>
      <c r="D26" s="34">
        <v>2.5</v>
      </c>
      <c r="E26" s="34">
        <v>3</v>
      </c>
      <c r="F26" s="34">
        <v>3</v>
      </c>
      <c r="G26" s="34">
        <v>2</v>
      </c>
      <c r="H26" s="34">
        <v>2</v>
      </c>
      <c r="I26" s="34">
        <v>3</v>
      </c>
      <c r="J26" s="34">
        <v>3</v>
      </c>
      <c r="K26" s="34">
        <v>3</v>
      </c>
      <c r="L26" s="34">
        <v>2.5</v>
      </c>
      <c r="M26" s="34">
        <v>3</v>
      </c>
      <c r="N26" s="34">
        <v>3</v>
      </c>
      <c r="O26" s="34">
        <v>0.5</v>
      </c>
      <c r="P26" s="34">
        <v>3</v>
      </c>
      <c r="Q26" s="34">
        <v>2.5</v>
      </c>
      <c r="R26" s="34">
        <v>3</v>
      </c>
      <c r="S26" s="34">
        <v>2</v>
      </c>
      <c r="T26" s="34">
        <v>3</v>
      </c>
      <c r="U26" s="34">
        <v>3</v>
      </c>
      <c r="V26" s="34">
        <v>2.5</v>
      </c>
      <c r="W26" s="1">
        <v>3</v>
      </c>
      <c r="X26" s="1">
        <v>2.5</v>
      </c>
      <c r="Y26" s="1">
        <v>2</v>
      </c>
      <c r="Z26" s="34">
        <f t="shared" si="5"/>
        <v>60</v>
      </c>
      <c r="AA26" s="34"/>
      <c r="AB26" s="34"/>
      <c r="AC26" s="34">
        <f>SUM(AA26:AB26)</f>
        <v>0</v>
      </c>
      <c r="AD26" s="34">
        <f t="shared" si="0"/>
        <v>60</v>
      </c>
      <c r="AE26" s="79">
        <f t="shared" si="1"/>
        <v>0.8450704225352113</v>
      </c>
      <c r="AF26" s="5">
        <v>99</v>
      </c>
      <c r="AG26" s="84">
        <f t="shared" si="2"/>
        <v>0.99</v>
      </c>
      <c r="AH26" s="34">
        <v>9</v>
      </c>
      <c r="AI26" s="34">
        <v>3</v>
      </c>
      <c r="AJ26" s="34">
        <v>5</v>
      </c>
      <c r="AK26" s="34">
        <v>0</v>
      </c>
      <c r="AL26" s="34">
        <v>6</v>
      </c>
      <c r="AM26" s="34">
        <v>8</v>
      </c>
      <c r="AN26" s="34">
        <v>6</v>
      </c>
      <c r="AO26" s="34">
        <v>3</v>
      </c>
      <c r="AP26" s="34">
        <v>0</v>
      </c>
      <c r="AQ26" s="34">
        <v>0</v>
      </c>
      <c r="AR26" s="5">
        <v>40</v>
      </c>
      <c r="AS26" s="79">
        <f t="shared" si="3"/>
        <v>0.8</v>
      </c>
      <c r="AT26" s="51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59"/>
      <c r="BH26" s="42"/>
      <c r="BI26" s="35"/>
      <c r="BJ26" s="42">
        <v>10</v>
      </c>
      <c r="BK26" s="35">
        <f t="shared" si="4"/>
        <v>1</v>
      </c>
      <c r="BL26" s="34"/>
      <c r="BM26" s="35">
        <f t="shared" si="7"/>
        <v>0.893274647887324</v>
      </c>
      <c r="BN26" s="34">
        <v>5</v>
      </c>
    </row>
    <row r="27" spans="1:66" ht="15">
      <c r="A27" s="34" t="s">
        <v>22</v>
      </c>
      <c r="B27" s="34" t="s">
        <v>71</v>
      </c>
      <c r="C27" s="34">
        <v>3</v>
      </c>
      <c r="D27" s="34">
        <v>3</v>
      </c>
      <c r="E27" s="34">
        <v>3</v>
      </c>
      <c r="F27" s="34">
        <v>3</v>
      </c>
      <c r="G27" s="34">
        <v>2.5</v>
      </c>
      <c r="H27" s="34">
        <v>3</v>
      </c>
      <c r="I27" s="34">
        <v>1.5</v>
      </c>
      <c r="J27" s="34">
        <v>4</v>
      </c>
      <c r="K27" s="34">
        <v>3</v>
      </c>
      <c r="L27" s="34">
        <v>3</v>
      </c>
      <c r="M27" s="34">
        <v>3</v>
      </c>
      <c r="N27" s="34">
        <v>3</v>
      </c>
      <c r="O27" s="34">
        <v>2.5</v>
      </c>
      <c r="P27" s="34">
        <v>2</v>
      </c>
      <c r="Q27" s="34">
        <v>3</v>
      </c>
      <c r="R27" s="34">
        <v>3</v>
      </c>
      <c r="S27" s="34">
        <v>3</v>
      </c>
      <c r="T27" s="34">
        <v>3</v>
      </c>
      <c r="U27" s="34">
        <v>4</v>
      </c>
      <c r="V27" s="34">
        <v>3</v>
      </c>
      <c r="W27">
        <v>2.5</v>
      </c>
      <c r="X27">
        <v>2.5</v>
      </c>
      <c r="Y27">
        <v>3</v>
      </c>
      <c r="Z27" s="34">
        <f t="shared" si="5"/>
        <v>66.5</v>
      </c>
      <c r="AA27" s="34">
        <v>3</v>
      </c>
      <c r="AB27" s="34"/>
      <c r="AC27" s="34">
        <f t="shared" si="6"/>
        <v>3</v>
      </c>
      <c r="AD27" s="34">
        <f t="shared" si="0"/>
        <v>69.5</v>
      </c>
      <c r="AE27" s="79">
        <f t="shared" si="1"/>
        <v>0.9788732394366197</v>
      </c>
      <c r="AF27" s="5">
        <v>70</v>
      </c>
      <c r="AG27" s="84">
        <f t="shared" si="2"/>
        <v>0.7</v>
      </c>
      <c r="AH27" s="34">
        <v>9</v>
      </c>
      <c r="AI27" s="34">
        <v>0</v>
      </c>
      <c r="AJ27" s="34">
        <v>9</v>
      </c>
      <c r="AK27" s="34">
        <v>0</v>
      </c>
      <c r="AL27" s="34">
        <v>3</v>
      </c>
      <c r="AM27" s="34">
        <v>4</v>
      </c>
      <c r="AN27" s="34">
        <v>3</v>
      </c>
      <c r="AO27" s="34">
        <v>8</v>
      </c>
      <c r="AP27" s="34">
        <v>3</v>
      </c>
      <c r="AQ27" s="34">
        <v>3</v>
      </c>
      <c r="AR27" s="5">
        <v>42</v>
      </c>
      <c r="AS27" s="79">
        <f t="shared" si="3"/>
        <v>0.84</v>
      </c>
      <c r="AT27" s="51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59"/>
      <c r="BH27" s="42"/>
      <c r="BI27" s="35"/>
      <c r="BJ27" s="42">
        <v>10</v>
      </c>
      <c r="BK27" s="35">
        <f t="shared" si="4"/>
        <v>1</v>
      </c>
      <c r="BL27" s="34"/>
      <c r="BM27" s="35">
        <f t="shared" si="7"/>
        <v>0.8776056338028169</v>
      </c>
      <c r="BN27" s="34">
        <v>5</v>
      </c>
    </row>
    <row r="28" spans="1:66" ht="15">
      <c r="A28" s="34" t="s">
        <v>23</v>
      </c>
      <c r="B28" s="34" t="s">
        <v>79</v>
      </c>
      <c r="C28" s="34">
        <v>3</v>
      </c>
      <c r="D28" s="34">
        <v>3.5</v>
      </c>
      <c r="E28" s="34">
        <v>3</v>
      </c>
      <c r="F28" s="34">
        <v>3</v>
      </c>
      <c r="G28" s="34">
        <v>3</v>
      </c>
      <c r="H28" s="34">
        <v>3</v>
      </c>
      <c r="I28" s="34">
        <v>1.5</v>
      </c>
      <c r="J28" s="34">
        <v>4</v>
      </c>
      <c r="K28" s="34">
        <v>3</v>
      </c>
      <c r="L28" s="34">
        <v>3</v>
      </c>
      <c r="M28" s="34">
        <v>3</v>
      </c>
      <c r="N28" s="34">
        <v>3</v>
      </c>
      <c r="O28" s="34">
        <v>3</v>
      </c>
      <c r="P28" s="34">
        <v>3</v>
      </c>
      <c r="Q28" s="34">
        <v>3</v>
      </c>
      <c r="R28" s="34">
        <v>3</v>
      </c>
      <c r="S28" s="34">
        <v>3</v>
      </c>
      <c r="T28" s="34">
        <v>3</v>
      </c>
      <c r="U28" s="34">
        <v>4</v>
      </c>
      <c r="V28" s="34">
        <v>3</v>
      </c>
      <c r="W28">
        <v>3</v>
      </c>
      <c r="X28">
        <v>2.5</v>
      </c>
      <c r="Y28">
        <v>3</v>
      </c>
      <c r="Z28" s="34">
        <f t="shared" si="5"/>
        <v>69.5</v>
      </c>
      <c r="AA28" s="34">
        <v>3</v>
      </c>
      <c r="AB28" s="34"/>
      <c r="AC28" s="34">
        <f t="shared" si="6"/>
        <v>3</v>
      </c>
      <c r="AD28" s="34">
        <f t="shared" si="0"/>
        <v>72.5</v>
      </c>
      <c r="AE28" s="79">
        <f t="shared" si="1"/>
        <v>1.0211267605633803</v>
      </c>
      <c r="AF28" s="5">
        <v>110</v>
      </c>
      <c r="AG28" s="84">
        <f t="shared" si="2"/>
        <v>1.1</v>
      </c>
      <c r="AH28" s="34">
        <v>9</v>
      </c>
      <c r="AI28" s="34">
        <v>0</v>
      </c>
      <c r="AJ28" s="34">
        <v>9</v>
      </c>
      <c r="AK28" s="34">
        <v>4</v>
      </c>
      <c r="AL28" s="34">
        <v>6</v>
      </c>
      <c r="AM28" s="34">
        <v>9</v>
      </c>
      <c r="AN28" s="34">
        <v>3</v>
      </c>
      <c r="AO28" s="34">
        <v>8</v>
      </c>
      <c r="AP28" s="34">
        <v>3</v>
      </c>
      <c r="AQ28" s="34">
        <v>0</v>
      </c>
      <c r="AR28" s="5">
        <v>51</v>
      </c>
      <c r="AS28" s="79">
        <f t="shared" si="3"/>
        <v>1.02</v>
      </c>
      <c r="AT28" s="51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59"/>
      <c r="BH28" s="42"/>
      <c r="BI28" s="35"/>
      <c r="BJ28" s="42">
        <v>10</v>
      </c>
      <c r="BK28" s="35">
        <f t="shared" si="4"/>
        <v>1</v>
      </c>
      <c r="BL28" s="34"/>
      <c r="BM28" s="35">
        <f t="shared" si="7"/>
        <v>1.0373943661971832</v>
      </c>
      <c r="BN28" s="34">
        <v>5</v>
      </c>
    </row>
    <row r="29" spans="1:66" ht="15">
      <c r="A29" s="34" t="s">
        <v>24</v>
      </c>
      <c r="B29" s="34" t="s">
        <v>77</v>
      </c>
      <c r="C29" s="34">
        <v>1</v>
      </c>
      <c r="D29" s="34">
        <v>4</v>
      </c>
      <c r="E29" s="34">
        <v>2</v>
      </c>
      <c r="F29" s="34">
        <v>0</v>
      </c>
      <c r="G29" s="34">
        <v>3</v>
      </c>
      <c r="H29" s="34">
        <v>3</v>
      </c>
      <c r="I29" s="34">
        <v>3</v>
      </c>
      <c r="J29" s="34">
        <v>4</v>
      </c>
      <c r="K29" s="34">
        <v>2</v>
      </c>
      <c r="L29" s="34">
        <v>3</v>
      </c>
      <c r="M29" s="34">
        <v>3</v>
      </c>
      <c r="N29" s="34">
        <v>2.5</v>
      </c>
      <c r="O29" s="34">
        <v>3</v>
      </c>
      <c r="P29" s="34">
        <v>3</v>
      </c>
      <c r="Q29" s="34">
        <v>3</v>
      </c>
      <c r="R29" s="34">
        <v>3</v>
      </c>
      <c r="S29" s="34"/>
      <c r="T29" s="34">
        <v>2</v>
      </c>
      <c r="U29" s="34">
        <v>4</v>
      </c>
      <c r="V29" s="34">
        <v>1.5</v>
      </c>
      <c r="W29">
        <v>3</v>
      </c>
      <c r="X29">
        <v>2.5</v>
      </c>
      <c r="Y29">
        <v>3</v>
      </c>
      <c r="Z29" s="34">
        <f t="shared" si="5"/>
        <v>58.5</v>
      </c>
      <c r="AA29" s="34">
        <v>3</v>
      </c>
      <c r="AB29" s="34"/>
      <c r="AC29" s="34">
        <f t="shared" si="6"/>
        <v>3</v>
      </c>
      <c r="AD29" s="34">
        <f t="shared" si="0"/>
        <v>61.5</v>
      </c>
      <c r="AE29" s="79">
        <f t="shared" si="1"/>
        <v>0.8661971830985915</v>
      </c>
      <c r="AF29" s="5">
        <v>55</v>
      </c>
      <c r="AG29" s="84">
        <f t="shared" si="2"/>
        <v>0.55</v>
      </c>
      <c r="AH29" s="34">
        <v>9</v>
      </c>
      <c r="AI29" s="34">
        <v>0</v>
      </c>
      <c r="AJ29" s="34">
        <v>9</v>
      </c>
      <c r="AK29" s="34">
        <v>0</v>
      </c>
      <c r="AL29" s="34">
        <v>6</v>
      </c>
      <c r="AM29" s="34">
        <v>9</v>
      </c>
      <c r="AN29" s="34">
        <v>0</v>
      </c>
      <c r="AO29" s="34">
        <v>8</v>
      </c>
      <c r="AP29" s="34">
        <v>3</v>
      </c>
      <c r="AQ29" s="34">
        <v>0</v>
      </c>
      <c r="AR29" s="5">
        <v>44</v>
      </c>
      <c r="AS29" s="79">
        <f t="shared" si="3"/>
        <v>0.88</v>
      </c>
      <c r="AT29" s="51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59"/>
      <c r="BH29" s="42"/>
      <c r="BI29" s="35"/>
      <c r="BJ29" s="42">
        <v>10</v>
      </c>
      <c r="BK29" s="35">
        <f t="shared" si="4"/>
        <v>1</v>
      </c>
      <c r="BL29" s="34"/>
      <c r="BM29" s="35">
        <f t="shared" si="7"/>
        <v>0.8106690140845071</v>
      </c>
      <c r="BN29" s="34">
        <v>5</v>
      </c>
    </row>
    <row r="30" spans="1:66" ht="15">
      <c r="A30" s="34" t="s">
        <v>43</v>
      </c>
      <c r="B30" s="34" t="s">
        <v>51</v>
      </c>
      <c r="C30" s="34">
        <v>3</v>
      </c>
      <c r="D30" s="34">
        <v>4</v>
      </c>
      <c r="E30" s="34">
        <v>3</v>
      </c>
      <c r="F30" s="34">
        <v>3</v>
      </c>
      <c r="G30" s="34">
        <v>3</v>
      </c>
      <c r="H30" s="34">
        <v>2.5</v>
      </c>
      <c r="I30" s="34">
        <v>3</v>
      </c>
      <c r="J30" s="34">
        <v>4</v>
      </c>
      <c r="K30" s="34">
        <v>3</v>
      </c>
      <c r="L30" s="34">
        <v>2.5</v>
      </c>
      <c r="M30" s="34">
        <v>2.5</v>
      </c>
      <c r="N30" s="34">
        <v>3</v>
      </c>
      <c r="O30" s="34">
        <v>3</v>
      </c>
      <c r="P30" s="34">
        <v>3</v>
      </c>
      <c r="Q30" s="34">
        <v>3</v>
      </c>
      <c r="R30" s="34">
        <v>3</v>
      </c>
      <c r="S30" s="34">
        <v>2</v>
      </c>
      <c r="T30" s="34">
        <v>2.5</v>
      </c>
      <c r="U30" s="34">
        <v>4</v>
      </c>
      <c r="V30" s="34">
        <v>1</v>
      </c>
      <c r="W30">
        <v>3</v>
      </c>
      <c r="X30">
        <v>2.5</v>
      </c>
      <c r="Y30">
        <v>3</v>
      </c>
      <c r="Z30" s="34">
        <f t="shared" si="5"/>
        <v>66.5</v>
      </c>
      <c r="AA30" s="34"/>
      <c r="AB30" s="34"/>
      <c r="AC30" s="34">
        <f t="shared" si="6"/>
        <v>0</v>
      </c>
      <c r="AD30" s="34">
        <f t="shared" si="0"/>
        <v>66.5</v>
      </c>
      <c r="AE30" s="79">
        <f t="shared" si="1"/>
        <v>0.9366197183098591</v>
      </c>
      <c r="AF30" s="5">
        <v>77</v>
      </c>
      <c r="AG30" s="84">
        <f t="shared" si="2"/>
        <v>0.77</v>
      </c>
      <c r="AH30" s="34">
        <v>8</v>
      </c>
      <c r="AI30" s="34">
        <v>0</v>
      </c>
      <c r="AJ30" s="34">
        <v>2</v>
      </c>
      <c r="AK30" s="34">
        <v>4</v>
      </c>
      <c r="AL30" s="34">
        <v>6</v>
      </c>
      <c r="AM30" s="34">
        <v>5</v>
      </c>
      <c r="AN30" s="34">
        <v>3</v>
      </c>
      <c r="AO30" s="34">
        <v>8</v>
      </c>
      <c r="AP30" s="34">
        <v>3</v>
      </c>
      <c r="AQ30" s="34">
        <v>0</v>
      </c>
      <c r="AR30" s="5">
        <v>39</v>
      </c>
      <c r="AS30" s="79">
        <f t="shared" si="3"/>
        <v>0.78</v>
      </c>
      <c r="AT30" s="51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59"/>
      <c r="BH30" s="42"/>
      <c r="BI30" s="35"/>
      <c r="BJ30" s="42">
        <v>10</v>
      </c>
      <c r="BK30" s="35">
        <f t="shared" si="4"/>
        <v>1</v>
      </c>
      <c r="BL30" s="34"/>
      <c r="BM30" s="35">
        <f t="shared" si="7"/>
        <v>0.8653169014084506</v>
      </c>
      <c r="BN30" s="34">
        <v>5</v>
      </c>
    </row>
    <row r="31" spans="1:66" s="24" customFormat="1" ht="15">
      <c r="A31" s="46" t="s">
        <v>83</v>
      </c>
      <c r="B31" s="46" t="s">
        <v>90</v>
      </c>
      <c r="C31" s="46">
        <v>3</v>
      </c>
      <c r="D31" s="46">
        <v>4</v>
      </c>
      <c r="E31" s="46">
        <v>3</v>
      </c>
      <c r="F31" s="46">
        <v>3</v>
      </c>
      <c r="G31" s="46">
        <v>3</v>
      </c>
      <c r="H31" s="46">
        <v>3</v>
      </c>
      <c r="I31" s="46">
        <v>3</v>
      </c>
      <c r="J31" s="46">
        <v>4</v>
      </c>
      <c r="K31" s="46">
        <v>3</v>
      </c>
      <c r="L31" s="46">
        <v>3</v>
      </c>
      <c r="M31" s="46">
        <v>3</v>
      </c>
      <c r="N31" s="46">
        <v>3</v>
      </c>
      <c r="O31" s="46">
        <v>3</v>
      </c>
      <c r="P31" s="46">
        <v>3</v>
      </c>
      <c r="Q31" s="46">
        <v>3</v>
      </c>
      <c r="R31" s="46">
        <v>3</v>
      </c>
      <c r="S31" s="46">
        <v>3</v>
      </c>
      <c r="T31" s="46">
        <v>3</v>
      </c>
      <c r="U31" s="46">
        <v>3</v>
      </c>
      <c r="V31" s="46">
        <v>3</v>
      </c>
      <c r="W31" s="46">
        <v>3</v>
      </c>
      <c r="X31" s="46">
        <v>3</v>
      </c>
      <c r="Y31" s="46">
        <v>3</v>
      </c>
      <c r="Z31" s="46">
        <f t="shared" si="5"/>
        <v>71</v>
      </c>
      <c r="AA31" s="46"/>
      <c r="AB31" s="46"/>
      <c r="AC31" s="46"/>
      <c r="AD31" s="46"/>
      <c r="AE31" s="80"/>
      <c r="AF31" s="46">
        <v>100</v>
      </c>
      <c r="AG31" s="80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>
        <v>50</v>
      </c>
      <c r="AS31" s="80"/>
      <c r="AT31" s="52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>
        <v>100</v>
      </c>
      <c r="BH31" s="54"/>
      <c r="BI31" s="46"/>
      <c r="BJ31" s="62">
        <v>10</v>
      </c>
      <c r="BK31" s="46"/>
      <c r="BL31" s="46"/>
      <c r="BM31" s="47"/>
      <c r="BN31" s="46"/>
    </row>
    <row r="33" spans="1:67" ht="15">
      <c r="A33" s="34" t="s">
        <v>11</v>
      </c>
      <c r="B33" s="34" t="s">
        <v>62</v>
      </c>
      <c r="C33" s="34">
        <v>1.5</v>
      </c>
      <c r="D33" s="34">
        <v>1</v>
      </c>
      <c r="E33" s="34">
        <v>3</v>
      </c>
      <c r="F33" s="34">
        <v>2.5</v>
      </c>
      <c r="G33" s="34">
        <v>2.5</v>
      </c>
      <c r="H33" s="34">
        <v>1.5</v>
      </c>
      <c r="I33" s="34">
        <v>2</v>
      </c>
      <c r="J33" s="34">
        <v>1</v>
      </c>
      <c r="K33" s="34">
        <v>2</v>
      </c>
      <c r="L33" s="34">
        <v>1.5</v>
      </c>
      <c r="M33" s="34">
        <v>2.5</v>
      </c>
      <c r="N33" s="34">
        <v>2.5</v>
      </c>
      <c r="O33" s="34">
        <v>3</v>
      </c>
      <c r="P33" s="34">
        <v>1.5</v>
      </c>
      <c r="Q33" s="34">
        <v>3</v>
      </c>
      <c r="R33" s="34">
        <v>3</v>
      </c>
      <c r="S33" s="34">
        <v>2.5</v>
      </c>
      <c r="T33" s="34">
        <v>2</v>
      </c>
      <c r="U33" s="34">
        <v>3</v>
      </c>
      <c r="V33" s="34">
        <v>2.5</v>
      </c>
      <c r="W33">
        <v>3</v>
      </c>
      <c r="Y33">
        <v>2.5</v>
      </c>
      <c r="Z33" s="34">
        <f>SUM(C33:Y33)</f>
        <v>49.5</v>
      </c>
      <c r="AA33" s="34">
        <v>3</v>
      </c>
      <c r="AB33" s="34"/>
      <c r="AC33" s="34">
        <f>SUM(AA33:AB33)</f>
        <v>3</v>
      </c>
      <c r="AD33" s="34">
        <f>SUM(Z33,AC33)</f>
        <v>52.5</v>
      </c>
      <c r="AE33" s="79">
        <f>AD33/Z$31</f>
        <v>0.7394366197183099</v>
      </c>
      <c r="AF33" s="5">
        <v>69</v>
      </c>
      <c r="AG33" s="84">
        <f>AF33/AF$31</f>
        <v>0.69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5"/>
      <c r="AS33" s="79">
        <v>0.7</v>
      </c>
      <c r="AT33" s="51"/>
      <c r="AU33" s="42">
        <v>10</v>
      </c>
      <c r="AV33" s="42">
        <v>0</v>
      </c>
      <c r="AW33" s="42">
        <v>0</v>
      </c>
      <c r="AX33" s="42">
        <v>0</v>
      </c>
      <c r="AY33" s="42">
        <v>10</v>
      </c>
      <c r="AZ33" s="42">
        <v>0</v>
      </c>
      <c r="BA33" s="42">
        <v>0</v>
      </c>
      <c r="BB33" s="42">
        <v>0</v>
      </c>
      <c r="BC33" s="42">
        <v>10</v>
      </c>
      <c r="BD33" s="42">
        <v>2</v>
      </c>
      <c r="BE33" s="42">
        <v>0</v>
      </c>
      <c r="BF33" s="42">
        <v>0</v>
      </c>
      <c r="BG33" s="59">
        <v>32</v>
      </c>
      <c r="BH33" s="42" t="s">
        <v>147</v>
      </c>
      <c r="BI33" s="35">
        <f>BG33/BG$31</f>
        <v>0.32</v>
      </c>
      <c r="BJ33" s="42">
        <v>0</v>
      </c>
      <c r="BK33" s="35">
        <f>BJ33/BJ$31</f>
        <v>0</v>
      </c>
      <c r="BL33" s="34"/>
      <c r="BM33" s="35">
        <f>0.35*AE33+0.25*AG33+0.25*AS33+0.15*BK33</f>
        <v>0.6063028169014084</v>
      </c>
      <c r="BN33" s="34">
        <v>1</v>
      </c>
      <c r="BO33">
        <v>4</v>
      </c>
    </row>
    <row r="34" spans="1:67" ht="15">
      <c r="A34" s="34" t="s">
        <v>7</v>
      </c>
      <c r="B34" s="34" t="s">
        <v>70</v>
      </c>
      <c r="C34" s="34">
        <v>3</v>
      </c>
      <c r="D34" s="34"/>
      <c r="E34" s="34">
        <v>3</v>
      </c>
      <c r="F34" s="34"/>
      <c r="G34" s="34">
        <v>3</v>
      </c>
      <c r="H34" s="34">
        <v>3</v>
      </c>
      <c r="I34" s="34">
        <v>2.5</v>
      </c>
      <c r="J34" s="34">
        <v>4</v>
      </c>
      <c r="K34" s="34">
        <v>2.5</v>
      </c>
      <c r="L34" s="34"/>
      <c r="M34" s="34">
        <v>2.5</v>
      </c>
      <c r="N34" s="34">
        <v>3</v>
      </c>
      <c r="O34" s="34">
        <v>2.5</v>
      </c>
      <c r="P34" s="34">
        <v>2</v>
      </c>
      <c r="Q34" s="34">
        <v>1.5</v>
      </c>
      <c r="R34" s="34">
        <v>1.5</v>
      </c>
      <c r="S34" s="34">
        <v>3</v>
      </c>
      <c r="T34" s="34">
        <v>2</v>
      </c>
      <c r="U34" s="34">
        <v>2.5</v>
      </c>
      <c r="V34" s="34">
        <v>2</v>
      </c>
      <c r="Z34" s="34">
        <f>SUM(C34:Y34)</f>
        <v>43.5</v>
      </c>
      <c r="AA34" s="34"/>
      <c r="AB34" s="34"/>
      <c r="AC34" s="34">
        <f>SUM(AA34:AB34)</f>
        <v>0</v>
      </c>
      <c r="AD34" s="34">
        <f>SUM(Z34,AC34)</f>
        <v>43.5</v>
      </c>
      <c r="AE34" s="79">
        <f>AD34/Z$31</f>
        <v>0.6126760563380281</v>
      </c>
      <c r="AF34" s="5">
        <v>7</v>
      </c>
      <c r="AG34" s="84">
        <v>0.42</v>
      </c>
      <c r="AH34" s="34">
        <v>2</v>
      </c>
      <c r="AI34" s="34">
        <v>0</v>
      </c>
      <c r="AJ34" s="34">
        <v>0</v>
      </c>
      <c r="AK34" s="34">
        <v>0</v>
      </c>
      <c r="AL34" s="34">
        <v>6</v>
      </c>
      <c r="AM34" s="34">
        <v>7</v>
      </c>
      <c r="AN34" s="34">
        <v>0</v>
      </c>
      <c r="AO34" s="34">
        <v>0</v>
      </c>
      <c r="AP34" s="34">
        <v>0</v>
      </c>
      <c r="AQ34" s="34">
        <v>0</v>
      </c>
      <c r="AR34" s="5">
        <v>15</v>
      </c>
      <c r="AS34" s="79">
        <f>AR34/AR$31</f>
        <v>0.3</v>
      </c>
      <c r="AT34" s="51"/>
      <c r="AU34" s="42">
        <v>10</v>
      </c>
      <c r="AV34" s="42">
        <v>0</v>
      </c>
      <c r="AW34" s="42">
        <v>0</v>
      </c>
      <c r="AX34" s="42">
        <v>0</v>
      </c>
      <c r="AY34" s="42">
        <v>10</v>
      </c>
      <c r="AZ34" s="42">
        <v>10</v>
      </c>
      <c r="BA34" s="42">
        <v>2</v>
      </c>
      <c r="BB34" s="42">
        <v>0</v>
      </c>
      <c r="BC34" s="42">
        <v>0</v>
      </c>
      <c r="BD34" s="42">
        <v>3</v>
      </c>
      <c r="BE34" s="42">
        <v>0</v>
      </c>
      <c r="BF34" s="42">
        <v>0</v>
      </c>
      <c r="BG34" s="59">
        <v>35</v>
      </c>
      <c r="BH34" s="42" t="s">
        <v>147</v>
      </c>
      <c r="BI34" s="35">
        <f>BG34/BG$31</f>
        <v>0.35</v>
      </c>
      <c r="BJ34" s="42">
        <v>10</v>
      </c>
      <c r="BK34" s="35">
        <f>BJ34/BJ$31</f>
        <v>1</v>
      </c>
      <c r="BL34" s="34"/>
      <c r="BM34" s="35">
        <f>0.35*AE34+0.25*AG34+0.25*AS34+0.15*BK34</f>
        <v>0.5444366197183098</v>
      </c>
      <c r="BN34" s="34">
        <v>1</v>
      </c>
      <c r="BO34">
        <v>2</v>
      </c>
    </row>
    <row r="35" spans="1:67" ht="15">
      <c r="A35" s="34" t="s">
        <v>10</v>
      </c>
      <c r="B35" s="34" t="s">
        <v>73</v>
      </c>
      <c r="C35" s="34">
        <v>3</v>
      </c>
      <c r="D35" s="34">
        <v>2.5</v>
      </c>
      <c r="E35" s="34">
        <v>2</v>
      </c>
      <c r="F35" s="34">
        <v>1.5</v>
      </c>
      <c r="G35" s="34">
        <v>2</v>
      </c>
      <c r="H35" s="34">
        <v>3</v>
      </c>
      <c r="I35" s="34">
        <v>3</v>
      </c>
      <c r="J35" s="34">
        <v>3</v>
      </c>
      <c r="K35" s="34">
        <v>3</v>
      </c>
      <c r="L35" s="34">
        <v>2</v>
      </c>
      <c r="M35" s="34">
        <v>3</v>
      </c>
      <c r="N35" s="34">
        <v>2.5</v>
      </c>
      <c r="O35" s="34">
        <v>3</v>
      </c>
      <c r="P35" s="34">
        <v>2.5</v>
      </c>
      <c r="Q35" s="34">
        <v>3</v>
      </c>
      <c r="R35" s="34">
        <v>3</v>
      </c>
      <c r="S35" s="34">
        <v>3</v>
      </c>
      <c r="T35" s="34">
        <v>2</v>
      </c>
      <c r="U35" s="34">
        <v>4</v>
      </c>
      <c r="V35" s="34">
        <v>1.5</v>
      </c>
      <c r="W35">
        <v>2.5</v>
      </c>
      <c r="X35">
        <v>2.5</v>
      </c>
      <c r="Y35">
        <v>3</v>
      </c>
      <c r="Z35" s="34">
        <f>SUM(C35:Y35)</f>
        <v>60.5</v>
      </c>
      <c r="AA35" s="34"/>
      <c r="AB35" s="34"/>
      <c r="AC35" s="34">
        <f>SUM(AA35:AB35)</f>
        <v>0</v>
      </c>
      <c r="AD35" s="34">
        <f>SUM(Z35,AC35)</f>
        <v>60.5</v>
      </c>
      <c r="AE35" s="79">
        <f>AD35/Z$31</f>
        <v>0.852112676056338</v>
      </c>
      <c r="AF35" s="5">
        <v>26</v>
      </c>
      <c r="AG35" s="84">
        <f>AF35/AF$31</f>
        <v>0.26</v>
      </c>
      <c r="AH35" s="34">
        <v>4</v>
      </c>
      <c r="AI35" s="34">
        <v>1</v>
      </c>
      <c r="AJ35" s="34">
        <v>3</v>
      </c>
      <c r="AK35" s="34">
        <v>0</v>
      </c>
      <c r="AL35" s="34">
        <v>2</v>
      </c>
      <c r="AM35" s="34">
        <v>5</v>
      </c>
      <c r="AN35" s="34">
        <v>2</v>
      </c>
      <c r="AO35" s="34">
        <v>3</v>
      </c>
      <c r="AP35" s="34">
        <v>0</v>
      </c>
      <c r="AQ35" s="34">
        <v>0</v>
      </c>
      <c r="AR35" s="5">
        <v>20</v>
      </c>
      <c r="AS35" s="79">
        <f>AR35/AR$31</f>
        <v>0.4</v>
      </c>
      <c r="AT35" s="51"/>
      <c r="AU35" s="42">
        <v>5</v>
      </c>
      <c r="AV35" s="42">
        <v>10</v>
      </c>
      <c r="AW35" s="42">
        <v>10</v>
      </c>
      <c r="AX35" s="42">
        <v>4</v>
      </c>
      <c r="AY35" s="42">
        <v>10</v>
      </c>
      <c r="AZ35" s="42">
        <v>5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59">
        <v>44</v>
      </c>
      <c r="BH35" s="42" t="s">
        <v>146</v>
      </c>
      <c r="BI35" s="35">
        <f>BG35/BG$31</f>
        <v>0.44</v>
      </c>
      <c r="BJ35" s="42">
        <v>0</v>
      </c>
      <c r="BK35" s="35">
        <f>BJ35/BJ$31</f>
        <v>0</v>
      </c>
      <c r="BL35" s="34"/>
      <c r="BM35" s="35">
        <f>0.35*AE35+0.25*AG35+0.25*AS35+0.15*BK35</f>
        <v>0.46323943661971834</v>
      </c>
      <c r="BN35" s="34">
        <v>1</v>
      </c>
      <c r="BO35">
        <v>1</v>
      </c>
    </row>
  </sheetData>
  <sheetProtection/>
  <mergeCells count="11">
    <mergeCell ref="C3:F3"/>
    <mergeCell ref="G3:J3"/>
    <mergeCell ref="K3:N3"/>
    <mergeCell ref="O3:S3"/>
    <mergeCell ref="BJ3:BK3"/>
    <mergeCell ref="AC3:AC4"/>
    <mergeCell ref="AD3:AD4"/>
    <mergeCell ref="T3:V3"/>
    <mergeCell ref="Z3:Z4"/>
    <mergeCell ref="AA3:AB3"/>
    <mergeCell ref="W3:Y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Matematika Intézet</cp:lastModifiedBy>
  <cp:lastPrinted>2010-05-14T10:57:44Z</cp:lastPrinted>
  <dcterms:created xsi:type="dcterms:W3CDTF">2010-02-13T21:43:23Z</dcterms:created>
  <dcterms:modified xsi:type="dcterms:W3CDTF">2010-05-27T20:57:50Z</dcterms:modified>
  <cp:category/>
  <cp:version/>
  <cp:contentType/>
  <cp:contentStatus/>
</cp:coreProperties>
</file>